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llejonj\Desktop\"/>
    </mc:Choice>
  </mc:AlternateContent>
  <bookViews>
    <workbookView xWindow="4785" yWindow="30" windowWidth="6360" windowHeight="6060" activeTab="2"/>
  </bookViews>
  <sheets>
    <sheet name="ALU $" sheetId="2" r:id="rId1"/>
    <sheet name="€ en $" sheetId="3" r:id="rId2"/>
    <sheet name="ALU EURO" sheetId="4" r:id="rId3"/>
    <sheet name="LME  ALU  RECAPITULATIF" sheetId="5" r:id="rId4"/>
  </sheets>
  <definedNames>
    <definedName name="_xlnm.Print_Area" localSheetId="3">'LME  ALU  RECAPITULATIF'!$A$1:$U$32</definedName>
  </definedNames>
  <calcPr calcId="152511"/>
</workbook>
</file>

<file path=xl/calcChain.xml><?xml version="1.0" encoding="utf-8"?>
<calcChain xmlns="http://schemas.openxmlformats.org/spreadsheetml/2006/main">
  <c r="T26" i="5" l="1"/>
  <c r="U26" i="5" s="1"/>
  <c r="AH60" i="5" s="1"/>
  <c r="T25" i="5"/>
  <c r="Z59" i="5" s="1"/>
  <c r="T24" i="5"/>
  <c r="U24" i="5"/>
  <c r="AH58" i="5"/>
  <c r="T23" i="5"/>
  <c r="U23" i="5" s="1"/>
  <c r="AH57" i="5" s="1"/>
  <c r="T22" i="5"/>
  <c r="U22" i="5"/>
  <c r="AH56" i="5"/>
  <c r="U21" i="5"/>
  <c r="AH55" i="5" s="1"/>
  <c r="T21" i="5"/>
  <c r="T20" i="5"/>
  <c r="U20" i="5"/>
  <c r="AH54" i="5"/>
  <c r="T19" i="5"/>
  <c r="Z53" i="5" s="1"/>
  <c r="T18" i="5"/>
  <c r="U18" i="5"/>
  <c r="AH52" i="5"/>
  <c r="U17" i="5"/>
  <c r="AH51" i="5" s="1"/>
  <c r="T17" i="5"/>
  <c r="T16" i="5"/>
  <c r="U16" i="5"/>
  <c r="AH50" i="5"/>
  <c r="O30" i="5"/>
  <c r="P30" i="5" s="1"/>
  <c r="N30" i="5"/>
  <c r="Q30" i="5" s="1"/>
  <c r="P27" i="5"/>
  <c r="Q27" i="5" s="1"/>
  <c r="AH49" i="5" s="1"/>
  <c r="Z49" i="5"/>
  <c r="Q26" i="5"/>
  <c r="AH48" i="5" s="1"/>
  <c r="P26" i="5"/>
  <c r="P25" i="5"/>
  <c r="Q25" i="5"/>
  <c r="AH47" i="5"/>
  <c r="Q24" i="5"/>
  <c r="AH46" i="5" s="1"/>
  <c r="P24" i="5"/>
  <c r="P23" i="5"/>
  <c r="Q23" i="5"/>
  <c r="AH45" i="5"/>
  <c r="Q22" i="5"/>
  <c r="AH44" i="5"/>
  <c r="P22" i="5"/>
  <c r="P21" i="5"/>
  <c r="Q21" i="5"/>
  <c r="AH43" i="5"/>
  <c r="Q20" i="5"/>
  <c r="AH42" i="5"/>
  <c r="P20" i="5"/>
  <c r="P19" i="5"/>
  <c r="Q19" i="5"/>
  <c r="AH41" i="5"/>
  <c r="Q18" i="5"/>
  <c r="AH40" i="5"/>
  <c r="P18" i="5"/>
  <c r="P17" i="5"/>
  <c r="Q17" i="5"/>
  <c r="AH39" i="5"/>
  <c r="Q16" i="5"/>
  <c r="AH38" i="5"/>
  <c r="P16" i="5"/>
  <c r="K30" i="5"/>
  <c r="L30" i="5"/>
  <c r="J30" i="5"/>
  <c r="M30" i="5" s="1"/>
  <c r="L27" i="5"/>
  <c r="M27" i="5" s="1"/>
  <c r="AH37" i="5" s="1"/>
  <c r="L26" i="5"/>
  <c r="M26" i="5" s="1"/>
  <c r="AH36" i="5" s="1"/>
  <c r="L25" i="5"/>
  <c r="Z35" i="5" s="1"/>
  <c r="L24" i="5"/>
  <c r="M24" i="5" s="1"/>
  <c r="AH34" i="5" s="1"/>
  <c r="L23" i="5"/>
  <c r="Z33" i="5" s="1"/>
  <c r="M23" i="5"/>
  <c r="AH33" i="5"/>
  <c r="L22" i="5"/>
  <c r="M22" i="5" s="1"/>
  <c r="AH32" i="5" s="1"/>
  <c r="L21" i="5"/>
  <c r="Z31" i="5"/>
  <c r="L20" i="5"/>
  <c r="M20" i="5" s="1"/>
  <c r="AH30" i="5" s="1"/>
  <c r="L19" i="5"/>
  <c r="M19" i="5"/>
  <c r="AH29" i="5"/>
  <c r="L18" i="5"/>
  <c r="M18" i="5" s="1"/>
  <c r="AH28" i="5" s="1"/>
  <c r="L17" i="5"/>
  <c r="Z27" i="5"/>
  <c r="L16" i="5"/>
  <c r="M16" i="5" s="1"/>
  <c r="AH26" i="5" s="1"/>
  <c r="G30" i="5"/>
  <c r="H30" i="5" s="1"/>
  <c r="F30" i="5"/>
  <c r="I30" i="5" s="1"/>
  <c r="H27" i="5"/>
  <c r="I27" i="5"/>
  <c r="AH25" i="5"/>
  <c r="H26" i="5"/>
  <c r="I26" i="5" s="1"/>
  <c r="AH24" i="5" s="1"/>
  <c r="H25" i="5"/>
  <c r="I25" i="5"/>
  <c r="AH23" i="5"/>
  <c r="H24" i="5"/>
  <c r="I24" i="5" s="1"/>
  <c r="AH22" i="5" s="1"/>
  <c r="H23" i="5"/>
  <c r="I23" i="5"/>
  <c r="AH21" i="5"/>
  <c r="I22" i="5"/>
  <c r="AH20" i="5" s="1"/>
  <c r="H22" i="5"/>
  <c r="Z20" i="5" s="1"/>
  <c r="H21" i="5"/>
  <c r="Z19" i="5"/>
  <c r="H20" i="5"/>
  <c r="I20" i="5" s="1"/>
  <c r="AH18" i="5" s="1"/>
  <c r="H19" i="5"/>
  <c r="Z17" i="5"/>
  <c r="H18" i="5"/>
  <c r="I18" i="5" s="1"/>
  <c r="AH16" i="5" s="1"/>
  <c r="H17" i="5"/>
  <c r="Z15" i="5" s="1"/>
  <c r="H16" i="5"/>
  <c r="I16" i="5" s="1"/>
  <c r="AH14" i="5" s="1"/>
  <c r="C30" i="5"/>
  <c r="D30" i="5" s="1"/>
  <c r="E30" i="5" s="1"/>
  <c r="B30" i="5"/>
  <c r="D27" i="5"/>
  <c r="E27" i="5"/>
  <c r="AH13" i="5"/>
  <c r="D26" i="5"/>
  <c r="E26" i="5"/>
  <c r="AH12" i="5"/>
  <c r="D25" i="5"/>
  <c r="Z11" i="5" s="1"/>
  <c r="E25" i="5"/>
  <c r="AH11" i="5"/>
  <c r="D24" i="5"/>
  <c r="Z10" i="5"/>
  <c r="D23" i="5"/>
  <c r="Z9" i="5" s="1"/>
  <c r="E23" i="5"/>
  <c r="AH9" i="5"/>
  <c r="E22" i="5"/>
  <c r="AH8" i="5" s="1"/>
  <c r="D22" i="5"/>
  <c r="Z8" i="5"/>
  <c r="D21" i="5"/>
  <c r="E21" i="5"/>
  <c r="AH7" i="5"/>
  <c r="E20" i="5"/>
  <c r="AH6" i="5" s="1"/>
  <c r="D20" i="5"/>
  <c r="D19" i="5"/>
  <c r="E19" i="5"/>
  <c r="AH5" i="5"/>
  <c r="E18" i="5"/>
  <c r="AH4" i="5" s="1"/>
  <c r="D18" i="5"/>
  <c r="Z4" i="5"/>
  <c r="D17" i="5"/>
  <c r="E17" i="5"/>
  <c r="AH3" i="5"/>
  <c r="E16" i="5"/>
  <c r="AH2" i="5" s="1"/>
  <c r="D16" i="5"/>
  <c r="Z51" i="5"/>
  <c r="Z14" i="5"/>
  <c r="AH61" i="5"/>
  <c r="X2" i="5"/>
  <c r="AB2" i="5" s="1"/>
  <c r="AF2" i="5" s="1"/>
  <c r="AD2" i="5"/>
  <c r="AE2" i="5"/>
  <c r="AD3" i="5"/>
  <c r="AD4" i="5"/>
  <c r="AD5" i="5"/>
  <c r="AD6" i="5"/>
  <c r="AD7" i="5"/>
  <c r="AD8" i="5"/>
  <c r="AD9" i="5"/>
  <c r="AD10" i="5"/>
  <c r="AD11" i="5"/>
  <c r="AD12" i="5"/>
  <c r="AD13" i="5"/>
  <c r="X14" i="5"/>
  <c r="AB14" i="5" s="1"/>
  <c r="AF14" i="5" s="1"/>
  <c r="AD14" i="5"/>
  <c r="AD15" i="5"/>
  <c r="AE14" i="5" s="1"/>
  <c r="Z2" i="5"/>
  <c r="AD16" i="5"/>
  <c r="AD17" i="5"/>
  <c r="AD18" i="5"/>
  <c r="AD19" i="5"/>
  <c r="Z6" i="5"/>
  <c r="AD20" i="5"/>
  <c r="AD21" i="5"/>
  <c r="AD22" i="5"/>
  <c r="Z21" i="5"/>
  <c r="AD23" i="5"/>
  <c r="AD24" i="5"/>
  <c r="AD25" i="5"/>
  <c r="Z12" i="5"/>
  <c r="X26" i="5"/>
  <c r="AB26" i="5"/>
  <c r="AF26" i="5" s="1"/>
  <c r="AD26" i="5"/>
  <c r="Z25" i="5"/>
  <c r="AD27" i="5"/>
  <c r="AE26" i="5" s="1"/>
  <c r="Z28" i="5"/>
  <c r="AD28" i="5"/>
  <c r="AD29" i="5"/>
  <c r="R30" i="5"/>
  <c r="U30" i="5" s="1"/>
  <c r="S30" i="5"/>
  <c r="T30" i="5"/>
  <c r="AD30" i="5"/>
  <c r="AD31" i="5"/>
  <c r="Z32" i="5"/>
  <c r="AD32" i="5"/>
  <c r="AD33" i="5"/>
  <c r="Z34" i="5"/>
  <c r="AD34" i="5"/>
  <c r="AD35" i="5"/>
  <c r="Z36" i="5"/>
  <c r="AD36" i="5"/>
  <c r="AD37" i="5"/>
  <c r="X38" i="5"/>
  <c r="AB38" i="5"/>
  <c r="AF38" i="5"/>
  <c r="Z38" i="5"/>
  <c r="AD38" i="5"/>
  <c r="Z39" i="5"/>
  <c r="AD39" i="5"/>
  <c r="AE38" i="5" s="1"/>
  <c r="AD40" i="5"/>
  <c r="Z41" i="5"/>
  <c r="AD41" i="5"/>
  <c r="AD42" i="5"/>
  <c r="AD43" i="5"/>
  <c r="AD44" i="5"/>
  <c r="AD45" i="5"/>
  <c r="Z46" i="5"/>
  <c r="AD46" i="5"/>
  <c r="AD47" i="5"/>
  <c r="Z48" i="5"/>
  <c r="AD48" i="5"/>
  <c r="AD49" i="5"/>
  <c r="X50" i="5"/>
  <c r="AB50" i="5" s="1"/>
  <c r="AF50" i="5" s="1"/>
  <c r="AD50" i="5"/>
  <c r="AE50" i="5" s="1"/>
  <c r="AD51" i="5"/>
  <c r="AD52" i="5"/>
  <c r="AD53" i="5"/>
  <c r="Z54" i="5"/>
  <c r="AD54" i="5"/>
  <c r="AD55" i="5"/>
  <c r="AD56" i="5"/>
  <c r="AD57" i="5"/>
  <c r="AD58" i="5"/>
  <c r="AD59" i="5"/>
  <c r="AD60" i="5"/>
  <c r="AD61" i="5"/>
  <c r="Z52" i="5"/>
  <c r="Z23" i="5"/>
  <c r="Z5" i="5"/>
  <c r="Z3" i="5"/>
  <c r="Z55" i="5"/>
  <c r="Z56" i="5"/>
  <c r="Z61" i="5"/>
  <c r="Z44" i="5"/>
  <c r="Z42" i="5"/>
  <c r="Z40" i="5"/>
  <c r="Z24" i="5"/>
  <c r="Z43" i="5"/>
  <c r="AA38" i="5"/>
  <c r="Z45" i="5"/>
  <c r="Z47" i="5"/>
  <c r="Z29" i="5"/>
  <c r="M17" i="5"/>
  <c r="AH27" i="5"/>
  <c r="M21" i="5"/>
  <c r="AH31" i="5"/>
  <c r="I19" i="5"/>
  <c r="AH17" i="5"/>
  <c r="I21" i="5"/>
  <c r="AH19" i="5"/>
  <c r="E24" i="5"/>
  <c r="AH10" i="5" s="1"/>
  <c r="Z7" i="5"/>
  <c r="Z13" i="5"/>
  <c r="Z50" i="5"/>
  <c r="Z58" i="5"/>
  <c r="AI26" i="5" l="1"/>
  <c r="AI38" i="5"/>
  <c r="AI2" i="5"/>
  <c r="AA2" i="5"/>
  <c r="M25" i="5"/>
  <c r="AH35" i="5" s="1"/>
  <c r="Z30" i="5"/>
  <c r="Z26" i="5"/>
  <c r="Z57" i="5"/>
  <c r="AA50" i="5" s="1"/>
  <c r="Z16" i="5"/>
  <c r="AA14" i="5" s="1"/>
  <c r="Z37" i="5"/>
  <c r="Z22" i="5"/>
  <c r="I17" i="5"/>
  <c r="AH15" i="5" s="1"/>
  <c r="AI14" i="5" s="1"/>
  <c r="U19" i="5"/>
  <c r="AH53" i="5" s="1"/>
  <c r="AI50" i="5" s="1"/>
  <c r="U25" i="5"/>
  <c r="AH59" i="5" s="1"/>
  <c r="Z18" i="5"/>
  <c r="Z60" i="5"/>
  <c r="AA26" i="5" l="1"/>
  <c r="AF74" i="5"/>
</calcChain>
</file>

<file path=xl/sharedStrings.xml><?xml version="1.0" encoding="utf-8"?>
<sst xmlns="http://schemas.openxmlformats.org/spreadsheetml/2006/main" count="238" uniqueCount="19">
  <si>
    <t xml:space="preserve"> </t>
  </si>
  <si>
    <t>MOY</t>
  </si>
  <si>
    <t>ALU EN $</t>
  </si>
  <si>
    <t>COURS DE L'ALUMINIUM A 3 MOIS AU LME</t>
  </si>
  <si>
    <t>J</t>
  </si>
  <si>
    <t>F</t>
  </si>
  <si>
    <t>M</t>
  </si>
  <si>
    <t>A</t>
  </si>
  <si>
    <t>S</t>
  </si>
  <si>
    <t>O</t>
  </si>
  <si>
    <t xml:space="preserve">LME </t>
  </si>
  <si>
    <t>N</t>
  </si>
  <si>
    <t>LME $</t>
  </si>
  <si>
    <t>D</t>
  </si>
  <si>
    <t>€</t>
  </si>
  <si>
    <t>ALU EN €</t>
  </si>
  <si>
    <t>€ en $</t>
  </si>
  <si>
    <t>euro en dollar</t>
  </si>
  <si>
    <t>$ enFF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</si>
</sst>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82" formatCode="#,##0.000"/>
  </numFmts>
  <fonts count="14" x14ac:knownFonts="1">
    <font>
      <sz val="10"/>
      <name val="Helv"/>
    </font>
    <font>
      <b/>
      <sz val="10"/>
      <name val="Tms Rmn"/>
    </font>
    <font>
      <b/>
      <sz val="12"/>
      <name val="Tms Rmn"/>
    </font>
    <font>
      <sz val="10"/>
      <name val="Tms Rmn"/>
    </font>
    <font>
      <b/>
      <sz val="10"/>
      <name val="Times New Roman"/>
      <family val="1"/>
    </font>
    <font>
      <b/>
      <sz val="12"/>
      <color indexed="10"/>
      <name val="Tms Rmn"/>
    </font>
    <font>
      <sz val="10"/>
      <color indexed="10"/>
      <name val="Helv"/>
    </font>
    <font>
      <b/>
      <i/>
      <sz val="10"/>
      <name val="Tms Rmn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Helv"/>
    </font>
    <font>
      <b/>
      <sz val="10"/>
      <name val="@Arial Unicode MS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9"/>
        <bgColor indexed="47"/>
      </patternFill>
    </fill>
    <fill>
      <patternFill patternType="solid">
        <fgColor indexed="47"/>
        <bgColor indexed="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1" borderId="5" xfId="0" applyFont="1" applyFill="1" applyBorder="1"/>
    <xf numFmtId="0" fontId="1" fillId="1" borderId="6" xfId="0" applyFont="1" applyFill="1" applyBorder="1"/>
    <xf numFmtId="0" fontId="1" fillId="1" borderId="7" xfId="0" applyFont="1" applyFill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5" fillId="0" borderId="12" xfId="0" applyNumberFormat="1" applyFont="1" applyBorder="1" applyAlignment="1">
      <alignment horizontal="left"/>
    </xf>
    <xf numFmtId="4" fontId="4" fillId="0" borderId="0" xfId="0" applyNumberFormat="1" applyFont="1"/>
    <xf numFmtId="176" fontId="4" fillId="0" borderId="0" xfId="0" applyNumberFormat="1" applyFont="1"/>
    <xf numFmtId="2" fontId="4" fillId="0" borderId="0" xfId="0" applyNumberFormat="1" applyFont="1"/>
    <xf numFmtId="0" fontId="9" fillId="0" borderId="12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0" borderId="13" xfId="0" applyBorder="1"/>
    <xf numFmtId="0" fontId="7" fillId="0" borderId="14" xfId="0" applyFont="1" applyBorder="1" applyAlignment="1">
      <alignment horizontal="centerContinuous"/>
    </xf>
    <xf numFmtId="0" fontId="6" fillId="0" borderId="13" xfId="0" applyFont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2" fillId="2" borderId="18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19" xfId="0" applyFont="1" applyFill="1" applyBorder="1" applyAlignment="1">
      <alignment horizontal="centerContinuous"/>
    </xf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3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1" fillId="2" borderId="4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0" fillId="0" borderId="0" xfId="0" applyFont="1"/>
    <xf numFmtId="3" fontId="2" fillId="3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0" fontId="2" fillId="0" borderId="0" xfId="0" applyFont="1"/>
    <xf numFmtId="0" fontId="2" fillId="1" borderId="6" xfId="0" applyFont="1" applyFill="1" applyBorder="1"/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/>
    <xf numFmtId="0" fontId="11" fillId="2" borderId="2" xfId="0" applyNumberFormat="1" applyFont="1" applyFill="1" applyBorder="1" applyAlignment="1">
      <alignment horizontal="center"/>
    </xf>
    <xf numFmtId="182" fontId="3" fillId="0" borderId="4" xfId="0" applyNumberFormat="1" applyFont="1" applyBorder="1" applyAlignment="1">
      <alignment horizontal="center"/>
    </xf>
    <xf numFmtId="182" fontId="2" fillId="3" borderId="4" xfId="0" applyNumberFormat="1" applyFont="1" applyFill="1" applyBorder="1" applyAlignment="1">
      <alignment horizontal="center"/>
    </xf>
    <xf numFmtId="182" fontId="1" fillId="0" borderId="5" xfId="0" applyNumberFormat="1" applyFont="1" applyBorder="1"/>
    <xf numFmtId="182" fontId="1" fillId="0" borderId="6" xfId="0" applyNumberFormat="1" applyFont="1" applyBorder="1"/>
    <xf numFmtId="182" fontId="1" fillId="0" borderId="7" xfId="0" applyNumberFormat="1" applyFont="1" applyBorder="1"/>
    <xf numFmtId="182" fontId="2" fillId="0" borderId="6" xfId="0" applyNumberFormat="1" applyFont="1" applyBorder="1"/>
    <xf numFmtId="182" fontId="1" fillId="0" borderId="0" xfId="0" applyNumberFormat="1" applyFo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DU COURS DE L'ALUMINIUM AU LME A 3 MOIS, EN $, LA TONNE</a:t>
            </a:r>
          </a:p>
        </c:rich>
      </c:tx>
      <c:layout>
        <c:manualLayout>
          <c:xMode val="edge"/>
          <c:yMode val="edge"/>
          <c:x val="0.14782612225018266"/>
          <c:y val="2.0437905788092278E-2"/>
        </c:manualLayout>
      </c:layout>
      <c:overlay val="0"/>
      <c:spPr>
        <a:solidFill>
          <a:srgbClr val="FFFFFF"/>
        </a:solidFill>
        <a:ln w="25400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61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072463768115941E-2"/>
          <c:y val="9.7810218978102187E-2"/>
          <c:w val="0.89661835748792273"/>
          <c:h val="0.7985401459854014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'LME  ALU  RECAPITULATIF'!$AC$2:$AC$61</c:f>
              <c:strCache>
                <c:ptCount val="60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J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J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J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</c:strCache>
            </c:strRef>
          </c:cat>
          <c:val>
            <c:numRef>
              <c:f>'LME  ALU  RECAPITULATIF'!$AD$2:$AD$61</c:f>
              <c:numCache>
                <c:formatCode>#,##0</c:formatCode>
                <c:ptCount val="60"/>
                <c:pt idx="0">
                  <c:v>2265.9499999999998</c:v>
                </c:pt>
                <c:pt idx="1">
                  <c:v>2079.1</c:v>
                </c:pt>
                <c:pt idx="2">
                  <c:v>2236.04</c:v>
                </c:pt>
                <c:pt idx="3">
                  <c:v>2345.5</c:v>
                </c:pt>
                <c:pt idx="4">
                  <c:v>2075.9</c:v>
                </c:pt>
                <c:pt idx="5">
                  <c:v>1960.05</c:v>
                </c:pt>
                <c:pt idx="6">
                  <c:v>2006.02</c:v>
                </c:pt>
                <c:pt idx="7">
                  <c:v>2120.67</c:v>
                </c:pt>
                <c:pt idx="8">
                  <c:v>2192.9499999999998</c:v>
                </c:pt>
                <c:pt idx="9">
                  <c:v>2377.29</c:v>
                </c:pt>
                <c:pt idx="10">
                  <c:v>2358.11</c:v>
                </c:pt>
                <c:pt idx="11">
                  <c:v>2365.88</c:v>
                </c:pt>
                <c:pt idx="12">
                  <c:v>2454.5300000000002</c:v>
                </c:pt>
                <c:pt idx="13">
                  <c:v>2530.85</c:v>
                </c:pt>
                <c:pt idx="14">
                  <c:v>2584.46</c:v>
                </c:pt>
                <c:pt idx="15">
                  <c:v>2684.58</c:v>
                </c:pt>
                <c:pt idx="16">
                  <c:v>2594.85</c:v>
                </c:pt>
                <c:pt idx="17">
                  <c:v>2582.89</c:v>
                </c:pt>
                <c:pt idx="18">
                  <c:v>2541.71</c:v>
                </c:pt>
                <c:pt idx="19">
                  <c:v>2425.59</c:v>
                </c:pt>
                <c:pt idx="20">
                  <c:v>2332.0700000000002</c:v>
                </c:pt>
                <c:pt idx="21">
                  <c:v>2200.38</c:v>
                </c:pt>
                <c:pt idx="22">
                  <c:v>2093.1999999999998</c:v>
                </c:pt>
                <c:pt idx="23">
                  <c:v>2031.55</c:v>
                </c:pt>
                <c:pt idx="24">
                  <c:v>2174.33</c:v>
                </c:pt>
                <c:pt idx="25">
                  <c:v>2245.17</c:v>
                </c:pt>
                <c:pt idx="26">
                  <c:v>2224.39</c:v>
                </c:pt>
                <c:pt idx="27">
                  <c:v>2086.39</c:v>
                </c:pt>
                <c:pt idx="28">
                  <c:v>2040.66</c:v>
                </c:pt>
                <c:pt idx="29">
                  <c:v>1923.68</c:v>
                </c:pt>
                <c:pt idx="30">
                  <c:v>1905.25</c:v>
                </c:pt>
                <c:pt idx="31">
                  <c:v>1871.77</c:v>
                </c:pt>
                <c:pt idx="32">
                  <c:v>2067.15</c:v>
                </c:pt>
                <c:pt idx="33">
                  <c:v>2002.09</c:v>
                </c:pt>
                <c:pt idx="34">
                  <c:v>1960.89</c:v>
                </c:pt>
                <c:pt idx="35">
                  <c:v>2097.61</c:v>
                </c:pt>
                <c:pt idx="36">
                  <c:v>2074.36</c:v>
                </c:pt>
                <c:pt idx="37">
                  <c:v>2096.0300000000002</c:v>
                </c:pt>
                <c:pt idx="38">
                  <c:v>1952.4</c:v>
                </c:pt>
                <c:pt idx="39">
                  <c:v>1888.74</c:v>
                </c:pt>
                <c:pt idx="40">
                  <c:v>1863.75</c:v>
                </c:pt>
                <c:pt idx="41">
                  <c:v>1856.08</c:v>
                </c:pt>
                <c:pt idx="42">
                  <c:v>1811.24</c:v>
                </c:pt>
                <c:pt idx="43">
                  <c:v>1861.65</c:v>
                </c:pt>
                <c:pt idx="44">
                  <c:v>1807.29</c:v>
                </c:pt>
                <c:pt idx="45">
                  <c:v>1858.87</c:v>
                </c:pt>
                <c:pt idx="46">
                  <c:v>1794.62</c:v>
                </c:pt>
                <c:pt idx="47">
                  <c:v>1784.08</c:v>
                </c:pt>
                <c:pt idx="48">
                  <c:v>1770.41</c:v>
                </c:pt>
                <c:pt idx="49">
                  <c:v>1736.6</c:v>
                </c:pt>
                <c:pt idx="50">
                  <c:v>1746.02</c:v>
                </c:pt>
                <c:pt idx="51">
                  <c:v>1846.47</c:v>
                </c:pt>
                <c:pt idx="52">
                  <c:v>1792.5277777777778</c:v>
                </c:pt>
                <c:pt idx="53">
                  <c:v>1866.88</c:v>
                </c:pt>
                <c:pt idx="54">
                  <c:v>1968.25</c:v>
                </c:pt>
                <c:pt idx="55">
                  <c:v>2037.45</c:v>
                </c:pt>
                <c:pt idx="56">
                  <c:v>2022.84</c:v>
                </c:pt>
                <c:pt idx="57">
                  <c:v>1955.61</c:v>
                </c:pt>
                <c:pt idx="58">
                  <c:v>2040.6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38907520"/>
        <c:axId val="138917312"/>
        <c:axId val="0"/>
      </c:bar3DChart>
      <c:catAx>
        <c:axId val="1389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9173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38917312"/>
        <c:scaling>
          <c:orientation val="minMax"/>
          <c:max val="30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907520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0"/>
    </a:solidFill>
    <a:ln w="38100">
      <a:solidFill>
        <a:srgbClr val="0000FF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DU COURS DE L'EURO EN DOLLAR</a:t>
            </a:r>
          </a:p>
        </c:rich>
      </c:tx>
      <c:layout>
        <c:manualLayout>
          <c:xMode val="edge"/>
          <c:yMode val="edge"/>
          <c:x val="0.28849721291026742"/>
          <c:y val="2.0437905788092278E-2"/>
        </c:manualLayout>
      </c:layout>
      <c:overlay val="0"/>
      <c:spPr>
        <a:solidFill>
          <a:srgbClr val="FFFFFF"/>
        </a:solidFill>
        <a:ln w="25400">
          <a:solidFill>
            <a:srgbClr val="FF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9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803339517625233E-2"/>
          <c:y val="0.10072992700729927"/>
          <c:w val="0.89332096474953615"/>
          <c:h val="0.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'LME  ALU  RECAPITULATIF'!$Y$2:$Y$61</c:f>
              <c:strCache>
                <c:ptCount val="60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J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J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J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</c:strCache>
            </c:strRef>
          </c:cat>
          <c:val>
            <c:numRef>
              <c:f>'LME  ALU  RECAPITULATIF'!$Z$2:$Z$61</c:f>
              <c:numCache>
                <c:formatCode>#\ ##0.000</c:formatCode>
                <c:ptCount val="60"/>
                <c:pt idx="0">
                  <c:v>1.4272097091434441</c:v>
                </c:pt>
                <c:pt idx="1">
                  <c:v>1.3685700634882882</c:v>
                </c:pt>
                <c:pt idx="2">
                  <c:v>1.3568529703789509</c:v>
                </c:pt>
                <c:pt idx="3">
                  <c:v>1.3405700248512198</c:v>
                </c:pt>
                <c:pt idx="4">
                  <c:v>1.2578250089645082</c:v>
                </c:pt>
                <c:pt idx="5">
                  <c:v>1.2208507430741027</c:v>
                </c:pt>
                <c:pt idx="6">
                  <c:v>1.2770007981778184</c:v>
                </c:pt>
                <c:pt idx="7">
                  <c:v>1.2903420614172267</c:v>
                </c:pt>
                <c:pt idx="8">
                  <c:v>1.3067002659389038</c:v>
                </c:pt>
                <c:pt idx="9">
                  <c:v>1.3897806290864561</c:v>
                </c:pt>
                <c:pt idx="10">
                  <c:v>1.3660961036635018</c:v>
                </c:pt>
                <c:pt idx="11">
                  <c:v>1.3225339475992217</c:v>
                </c:pt>
                <c:pt idx="12">
                  <c:v>1.3360238870659928</c:v>
                </c:pt>
                <c:pt idx="13">
                  <c:v>1.3648937144188833</c:v>
                </c:pt>
                <c:pt idx="14">
                  <c:v>1.3999184750132319</c:v>
                </c:pt>
                <c:pt idx="15">
                  <c:v>1.4418950732754925</c:v>
                </c:pt>
                <c:pt idx="16">
                  <c:v>1.4328055341373007</c:v>
                </c:pt>
                <c:pt idx="17">
                  <c:v>1.4388398154830189</c:v>
                </c:pt>
                <c:pt idx="18">
                  <c:v>1.4264276084025571</c:v>
                </c:pt>
                <c:pt idx="19">
                  <c:v>1.4336698452802723</c:v>
                </c:pt>
                <c:pt idx="20">
                  <c:v>1.376999246379367</c:v>
                </c:pt>
                <c:pt idx="21">
                  <c:v>1.3706347332415336</c:v>
                </c:pt>
                <c:pt idx="22">
                  <c:v>1.3555715369179806</c:v>
                </c:pt>
                <c:pt idx="23">
                  <c:v>1.3184561795629917</c:v>
                </c:pt>
                <c:pt idx="24">
                  <c:v>1.2903420614172267</c:v>
                </c:pt>
                <c:pt idx="25">
                  <c:v>1.3224086349267787</c:v>
                </c:pt>
                <c:pt idx="26">
                  <c:v>1.3201012680645363</c:v>
                </c:pt>
                <c:pt idx="27">
                  <c:v>1.3161731362689664</c:v>
                </c:pt>
                <c:pt idx="28">
                  <c:v>1.279713840349135</c:v>
                </c:pt>
                <c:pt idx="29">
                  <c:v>1.2536110569627752</c:v>
                </c:pt>
                <c:pt idx="30">
                  <c:v>1.22861857508363</c:v>
                </c:pt>
                <c:pt idx="31">
                  <c:v>1.2394039134476582</c:v>
                </c:pt>
                <c:pt idx="32">
                  <c:v>1.2855700975607844</c:v>
                </c:pt>
                <c:pt idx="33">
                  <c:v>1.297416666172192</c:v>
                </c:pt>
                <c:pt idx="34">
                  <c:v>1.2827719860215621</c:v>
                </c:pt>
                <c:pt idx="35">
                  <c:v>1.3119376148770678</c:v>
                </c:pt>
                <c:pt idx="36">
                  <c:v>1.3288057790634547</c:v>
                </c:pt>
                <c:pt idx="37">
                  <c:v>1.3368162124046743</c:v>
                </c:pt>
                <c:pt idx="38">
                  <c:v>1.2963602694866985</c:v>
                </c:pt>
                <c:pt idx="39">
                  <c:v>1.3026004070893114</c:v>
                </c:pt>
                <c:pt idx="40">
                  <c:v>1.2977940012662235</c:v>
                </c:pt>
                <c:pt idx="41">
                  <c:v>1.3183236897797088</c:v>
                </c:pt>
                <c:pt idx="42">
                  <c:v>1.3080135037318714</c:v>
                </c:pt>
                <c:pt idx="43">
                  <c:v>1.3308412238861083</c:v>
                </c:pt>
                <c:pt idx="44">
                  <c:v>1.3347896245861575</c:v>
                </c:pt>
                <c:pt idx="45">
                  <c:v>1.3634950164731803</c:v>
                </c:pt>
                <c:pt idx="46">
                  <c:v>1.3492893139977371</c:v>
                </c:pt>
                <c:pt idx="47">
                  <c:v>1.3703598474956913</c:v>
                </c:pt>
                <c:pt idx="48">
                  <c:v>1.3610224106199906</c:v>
                </c:pt>
                <c:pt idx="49">
                  <c:v>1.3658486307302773</c:v>
                </c:pt>
                <c:pt idx="50">
                  <c:v>1.3822512364162789</c:v>
                </c:pt>
                <c:pt idx="51">
                  <c:v>1.3809940861788379</c:v>
                </c:pt>
                <c:pt idx="52">
                  <c:v>1.3726944444444447</c:v>
                </c:pt>
                <c:pt idx="53">
                  <c:v>1.3592203034409591</c:v>
                </c:pt>
                <c:pt idx="54">
                  <c:v>1.3536636957028678</c:v>
                </c:pt>
                <c:pt idx="55">
                  <c:v>1.3321899307459535</c:v>
                </c:pt>
                <c:pt idx="56">
                  <c:v>1.2901364959483912</c:v>
                </c:pt>
                <c:pt idx="57">
                  <c:v>1.2672730398966023</c:v>
                </c:pt>
                <c:pt idx="58">
                  <c:v>1.2472206641505128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38908064"/>
        <c:axId val="138909152"/>
        <c:axId val="0"/>
      </c:bar3DChart>
      <c:catAx>
        <c:axId val="1389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909152"/>
        <c:crossesAt val="1"/>
        <c:auto val="0"/>
        <c:lblAlgn val="ctr"/>
        <c:lblOffset val="100"/>
        <c:tickLblSkip val="3"/>
        <c:tickMarkSkip val="1"/>
        <c:noMultiLvlLbl val="0"/>
      </c:catAx>
      <c:valAx>
        <c:axId val="138909152"/>
        <c:scaling>
          <c:orientation val="minMax"/>
          <c:max val="1.5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908064"/>
        <c:crosses val="autoZero"/>
        <c:crossBetween val="between"/>
        <c:majorUnit val="0.05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0"/>
    </a:solidFill>
    <a:ln w="25400">
      <a:solidFill>
        <a:srgbClr val="FF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DU COURS DE L'ALUMINIUM AU LME A 3 MOIS, EN EURO LA TONNE</a:t>
            </a:r>
          </a:p>
        </c:rich>
      </c:tx>
      <c:layout>
        <c:manualLayout>
          <c:xMode val="edge"/>
          <c:yMode val="edge"/>
          <c:x val="0.13005779001275228"/>
          <c:y val="1.9886363636363636E-2"/>
        </c:manualLayout>
      </c:layout>
      <c:overlay val="0"/>
      <c:spPr>
        <a:solidFill>
          <a:srgbClr val="FFFFFF"/>
        </a:solidFill>
        <a:ln w="25400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63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913294797687862E-2"/>
          <c:y val="9.6590909090909088E-2"/>
          <c:w val="0.89788053949903657"/>
          <c:h val="0.8025568181818182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'LME  ALU  RECAPITULATIF'!$AG$2:$AG$61</c:f>
              <c:strCache>
                <c:ptCount val="60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J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J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J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</c:strCache>
            </c:strRef>
          </c:cat>
          <c:val>
            <c:numRef>
              <c:f>'LME  ALU  RECAPITULATIF'!$AH$2:$AH$61</c:f>
              <c:numCache>
                <c:formatCode>#,##0</c:formatCode>
                <c:ptCount val="60"/>
                <c:pt idx="0">
                  <c:v>1587.6783807475183</c:v>
                </c:pt>
                <c:pt idx="1">
                  <c:v>1519.1768806491887</c:v>
                </c:pt>
                <c:pt idx="2">
                  <c:v>1647.9604266743092</c:v>
                </c:pt>
                <c:pt idx="3">
                  <c:v>1749.6288567695747</c:v>
                </c:pt>
                <c:pt idx="4">
                  <c:v>1650.388555804725</c:v>
                </c:pt>
                <c:pt idx="5">
                  <c:v>1605.4788114922167</c:v>
                </c:pt>
                <c:pt idx="6">
                  <c:v>1570.8839045852092</c:v>
                </c:pt>
                <c:pt idx="7">
                  <c:v>1643.4944371810959</c:v>
                </c:pt>
                <c:pt idx="8">
                  <c:v>1678.2349075472935</c:v>
                </c:pt>
                <c:pt idx="9">
                  <c:v>1710.5505359954996</c:v>
                </c:pt>
                <c:pt idx="10">
                  <c:v>1726.166990503951</c:v>
                </c:pt>
                <c:pt idx="11">
                  <c:v>1788.8992598600214</c:v>
                </c:pt>
                <c:pt idx="12">
                  <c:v>1837.1902057756838</c:v>
                </c:pt>
                <c:pt idx="13">
                  <c:v>1854.2469448454701</c:v>
                </c:pt>
                <c:pt idx="14">
                  <c:v>1846.1503624170487</c:v>
                </c:pt>
                <c:pt idx="15">
                  <c:v>1861.841440307825</c:v>
                </c:pt>
                <c:pt idx="16">
                  <c:v>1811.027343331956</c:v>
                </c:pt>
                <c:pt idx="17">
                  <c:v>1795.1199099483656</c:v>
                </c:pt>
                <c:pt idx="18">
                  <c:v>1781.871007703249</c:v>
                </c:pt>
                <c:pt idx="19">
                  <c:v>1691.8748817834098</c:v>
                </c:pt>
                <c:pt idx="20">
                  <c:v>1693.5884359645529</c:v>
                </c:pt>
                <c:pt idx="21">
                  <c:v>1605.3730046634157</c:v>
                </c:pt>
                <c:pt idx="22">
                  <c:v>1544.1457296743533</c:v>
                </c:pt>
                <c:pt idx="23">
                  <c:v>1540.8551543012727</c:v>
                </c:pt>
                <c:pt idx="24">
                  <c:v>1685.0803093343009</c:v>
                </c:pt>
                <c:pt idx="25">
                  <c:v>1697.7883694205568</c:v>
                </c:pt>
                <c:pt idx="26">
                  <c:v>1685.0146680498872</c:v>
                </c:pt>
                <c:pt idx="27">
                  <c:v>1585.1941834297065</c:v>
                </c:pt>
                <c:pt idx="28">
                  <c:v>1594.6221222732588</c:v>
                </c:pt>
                <c:pt idx="29">
                  <c:v>1534.5110345952555</c:v>
                </c:pt>
                <c:pt idx="30">
                  <c:v>1550.7253745291232</c:v>
                </c:pt>
                <c:pt idx="31">
                  <c:v>1510.2179198331598</c:v>
                </c:pt>
                <c:pt idx="32">
                  <c:v>1607.9636605753121</c:v>
                </c:pt>
                <c:pt idx="33">
                  <c:v>1543.1357190029223</c:v>
                </c:pt>
                <c:pt idx="34">
                  <c:v>1528.6348792832459</c:v>
                </c:pt>
                <c:pt idx="35">
                  <c:v>1598.8641351643478</c:v>
                </c:pt>
                <c:pt idx="36">
                  <c:v>1561.0708748286854</c:v>
                </c:pt>
                <c:pt idx="37">
                  <c:v>1567.9268253559305</c:v>
                </c:pt>
                <c:pt idx="38">
                  <c:v>1506.062817532247</c:v>
                </c:pt>
                <c:pt idx="39">
                  <c:v>1449.9765159911396</c:v>
                </c:pt>
                <c:pt idx="40">
                  <c:v>1436.0907803407845</c:v>
                </c:pt>
                <c:pt idx="41">
                  <c:v>1407.9091609968336</c:v>
                </c:pt>
                <c:pt idx="42">
                  <c:v>1384.725765316934</c:v>
                </c:pt>
                <c:pt idx="43">
                  <c:v>1398.85206934296</c:v>
                </c:pt>
                <c:pt idx="44">
                  <c:v>1353.9886486309317</c:v>
                </c:pt>
                <c:pt idx="45">
                  <c:v>1363.3126469417966</c:v>
                </c:pt>
                <c:pt idx="46">
                  <c:v>1330.048330911935</c:v>
                </c:pt>
                <c:pt idx="47">
                  <c:v>1301.9062133645955</c:v>
                </c:pt>
                <c:pt idx="48">
                  <c:v>1300.7941575286184</c:v>
                </c:pt>
                <c:pt idx="49">
                  <c:v>1271.4439659916732</c:v>
                </c:pt>
                <c:pt idx="50">
                  <c:v>1263.17123399857</c:v>
                </c:pt>
                <c:pt idx="51">
                  <c:v>1337.058585898161</c:v>
                </c:pt>
                <c:pt idx="52">
                  <c:v>1305.8461662990467</c:v>
                </c:pt>
                <c:pt idx="53">
                  <c:v>1373.4933147142267</c:v>
                </c:pt>
                <c:pt idx="54">
                  <c:v>1454.0169809149077</c:v>
                </c:pt>
                <c:pt idx="55">
                  <c:v>1529.3990391138443</c:v>
                </c:pt>
                <c:pt idx="56">
                  <c:v>1567.9271196130233</c:v>
                </c:pt>
                <c:pt idx="57">
                  <c:v>1543.1638947827371</c:v>
                </c:pt>
                <c:pt idx="58">
                  <c:v>1636.1178568107362</c:v>
                </c:pt>
                <c:pt idx="5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38913504"/>
        <c:axId val="138919488"/>
        <c:axId val="0"/>
      </c:bar3DChart>
      <c:catAx>
        <c:axId val="1389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91948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38919488"/>
        <c:scaling>
          <c:orientation val="minMax"/>
          <c:max val="2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913504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0"/>
    </a:solidFill>
    <a:ln w="38100">
      <a:solidFill>
        <a:srgbClr val="0000FF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zoomScale="75" workbookViewId="0"/>
  </sheetViews>
  <pageMargins left="0.39370078740157483" right="0.39370078740157483" top="0.78740157480314965" bottom="0.19685039370078741" header="0.51181102362204722" footer="0.51181102362204722"/>
  <pageSetup paperSize="9" orientation="landscape" horizontalDpi="300" verticalDpi="300" r:id="rId1"/>
  <headerFooter alignWithMargins="0">
    <oddHeader>&amp;L&amp;"Times New Roman,Gras"&amp;14   ALMET - DAF&amp;C &amp;R&amp;"Times New Roman,Normal"&amp;8&amp;D &amp;T</oddHeader>
    <oddFooter xml:space="preserve">&amp;C 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zoomScale="75" workbookViewId="0"/>
  </sheetViews>
  <pageMargins left="0" right="0" top="0.78740157480314965" bottom="0.19685039370078741" header="0.51181102362204722" footer="0.51181102362204722"/>
  <pageSetup paperSize="9" orientation="landscape" horizontalDpi="300" verticalDpi="300" r:id="rId1"/>
  <headerFooter alignWithMargins="0">
    <oddHeader>&amp;L&amp;"Times New Roman,Gras"&amp;14   ALMET - DAF&amp;C &amp;R&amp;"Times New Roman,Normal"&amp;8&amp;D &amp;T</oddHeader>
    <oddFooter xml:space="preserve">&amp;C 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/>
  <sheetViews>
    <sheetView tabSelected="1" zoomScale="75" workbookViewId="0"/>
  </sheetViews>
  <pageMargins left="0.59055118110236227" right="0" top="0.59055118110236227" bottom="0.19685039370078741" header="0.31496062992125984" footer="0.31496062992125984"/>
  <pageSetup paperSize="9" orientation="landscape" horizontalDpi="300" verticalDpi="300" r:id="rId1"/>
  <headerFooter alignWithMargins="0">
    <oddHeader>&amp;L&amp;"Times New Roman,Gras"&amp;14   ALMET - DAF&amp;C &amp;R&amp;"Times New Roman,Normal"&amp;8&amp;D &amp;T</oddHeader>
    <oddFooter xml:space="preserve">&amp;C 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8850" cy="65151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</cdr:x>
      <cdr:y>0.0325</cdr:y>
    </cdr:from>
    <cdr:to>
      <cdr:x>0.058</cdr:x>
      <cdr:y>0.069</cdr:y>
    </cdr:to>
    <cdr:sp macro="" textlink="">
      <cdr:nvSpPr>
        <cdr:cNvPr id="2049" name="Text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805" y="212050"/>
          <a:ext cx="418981" cy="238149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1714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36576" tIns="36576" rIns="36576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Helv"/>
            </a:rPr>
            <a:t>c</a:t>
          </a:r>
        </a:p>
      </cdr:txBody>
    </cdr:sp>
  </cdr:relSizeAnchor>
  <cdr:relSizeAnchor xmlns:cdr="http://schemas.openxmlformats.org/drawingml/2006/chartDrawing">
    <cdr:from>
      <cdr:x>0.1295</cdr:x>
      <cdr:y>0.95025</cdr:y>
    </cdr:from>
    <cdr:to>
      <cdr:x>0.14025</cdr:x>
      <cdr:y>0.98975</cdr:y>
    </cdr:to>
    <cdr:sp macro="" textlink="">
      <cdr:nvSpPr>
        <cdr:cNvPr id="2050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6660" y="6200025"/>
          <a:ext cx="105977" cy="257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0.29812</cdr:x>
      <cdr:y>0.94557</cdr:y>
    </cdr:from>
    <cdr:to>
      <cdr:x>0.35312</cdr:x>
      <cdr:y>0.98057</cdr:y>
    </cdr:to>
    <cdr:sp macro="" textlink="">
      <cdr:nvSpPr>
        <cdr:cNvPr id="2051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6797" y="6179190"/>
          <a:ext cx="541812" cy="228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</a:p>
      </cdr:txBody>
    </cdr:sp>
  </cdr:relSizeAnchor>
  <cdr:relSizeAnchor xmlns:cdr="http://schemas.openxmlformats.org/drawingml/2006/chartDrawing">
    <cdr:from>
      <cdr:x>0.13437</cdr:x>
      <cdr:y>0.96217</cdr:y>
    </cdr:from>
    <cdr:to>
      <cdr:x>0.16938</cdr:x>
      <cdr:y>0.99783</cdr:y>
    </cdr:to>
    <cdr:sp macro="" textlink="">
      <cdr:nvSpPr>
        <cdr:cNvPr id="2052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3439" y="6268612"/>
          <a:ext cx="344710" cy="232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2010</a:t>
          </a:r>
        </a:p>
      </cdr:txBody>
    </cdr:sp>
  </cdr:relSizeAnchor>
  <cdr:relSizeAnchor xmlns:cdr="http://schemas.openxmlformats.org/drawingml/2006/chartDrawing">
    <cdr:from>
      <cdr:x>0.47941</cdr:x>
      <cdr:y>0.94115</cdr:y>
    </cdr:from>
    <cdr:to>
      <cdr:x>0.53441</cdr:x>
      <cdr:y>0.98065</cdr:y>
    </cdr:to>
    <cdr:sp macro="" textlink="">
      <cdr:nvSpPr>
        <cdr:cNvPr id="2053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2701" y="6150307"/>
          <a:ext cx="541813" cy="258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</a:p>
        <a:p xmlns:a="http://schemas.openxmlformats.org/drawingml/2006/main">
          <a:pPr algn="ctr" rtl="0">
            <a:defRPr sz="1000"/>
          </a:pPr>
          <a:endParaRPr lang="fr-FR" sz="12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0.64879</cdr:x>
      <cdr:y>0.94698</cdr:y>
    </cdr:from>
    <cdr:to>
      <cdr:x>0.70379</cdr:x>
      <cdr:y>0.98198</cdr:y>
    </cdr:to>
    <cdr:sp macro="" textlink="">
      <cdr:nvSpPr>
        <cdr:cNvPr id="2054" name="Texte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91311" y="6188407"/>
          <a:ext cx="541812" cy="228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</a:p>
      </cdr:txBody>
    </cdr:sp>
  </cdr:relSizeAnchor>
  <cdr:relSizeAnchor xmlns:cdr="http://schemas.openxmlformats.org/drawingml/2006/chartDrawing">
    <cdr:from>
      <cdr:x>0.19119</cdr:x>
      <cdr:y>0.96801</cdr:y>
    </cdr:from>
    <cdr:to>
      <cdr:x>0.19856</cdr:x>
      <cdr:y>0.99774</cdr:y>
    </cdr:to>
    <cdr:sp macro="" textlink="">
      <cdr:nvSpPr>
        <cdr:cNvPr id="2055" name="Texte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3003" y="6306707"/>
          <a:ext cx="72584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Helv"/>
            </a:rPr>
            <a:t>/</a:t>
          </a:r>
        </a:p>
      </cdr:txBody>
    </cdr:sp>
  </cdr:relSizeAnchor>
  <cdr:relSizeAnchor xmlns:cdr="http://schemas.openxmlformats.org/drawingml/2006/chartDrawing">
    <cdr:from>
      <cdr:x>0.70469</cdr:x>
      <cdr:y>0.96801</cdr:y>
    </cdr:from>
    <cdr:to>
      <cdr:x>0.71206</cdr:x>
      <cdr:y>0.99774</cdr:y>
    </cdr:to>
    <cdr:sp macro="" textlink="">
      <cdr:nvSpPr>
        <cdr:cNvPr id="2056" name="Texte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0387" y="6306707"/>
          <a:ext cx="72584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Helv"/>
            </a:rPr>
            <a:t>/</a:t>
          </a:r>
        </a:p>
      </cdr:txBody>
    </cdr:sp>
  </cdr:relSizeAnchor>
  <cdr:relSizeAnchor xmlns:cdr="http://schemas.openxmlformats.org/drawingml/2006/chartDrawing">
    <cdr:from>
      <cdr:x>0.51925</cdr:x>
      <cdr:y>0.968</cdr:y>
    </cdr:from>
    <cdr:to>
      <cdr:x>0.518</cdr:x>
      <cdr:y>0.97225</cdr:y>
    </cdr:to>
    <cdr:sp macro="" textlink="">
      <cdr:nvSpPr>
        <cdr:cNvPr id="2057" name="Texte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0812" y="6306707"/>
          <a:ext cx="72585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Helv"/>
            </a:rPr>
            <a:t>/</a:t>
          </a:r>
        </a:p>
      </cdr:txBody>
    </cdr:sp>
  </cdr:relSizeAnchor>
  <cdr:relSizeAnchor xmlns:cdr="http://schemas.openxmlformats.org/drawingml/2006/chartDrawing">
    <cdr:from>
      <cdr:x>0.34094</cdr:x>
      <cdr:y>0.96801</cdr:y>
    </cdr:from>
    <cdr:to>
      <cdr:x>0.34831</cdr:x>
      <cdr:y>0.99774</cdr:y>
    </cdr:to>
    <cdr:sp macro="" textlink="">
      <cdr:nvSpPr>
        <cdr:cNvPr id="2058" name="Texte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7868" y="6306707"/>
          <a:ext cx="72584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Helv"/>
            </a:rPr>
            <a:t>/</a:t>
          </a:r>
        </a:p>
      </cdr:txBody>
    </cdr:sp>
  </cdr:relSizeAnchor>
  <cdr:relSizeAnchor xmlns:cdr="http://schemas.openxmlformats.org/drawingml/2006/chartDrawing">
    <cdr:from>
      <cdr:x>0.82234</cdr:x>
      <cdr:y>0.94423</cdr:y>
    </cdr:from>
    <cdr:to>
      <cdr:x>0.87734</cdr:x>
      <cdr:y>0.97498</cdr:y>
    </cdr:to>
    <cdr:sp macro="" textlink="">
      <cdr:nvSpPr>
        <cdr:cNvPr id="2071" name="Texte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01015" y="6170436"/>
          <a:ext cx="541813" cy="200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2014</a:t>
          </a:r>
        </a:p>
      </cdr:txBody>
    </cdr:sp>
  </cdr:relSizeAnchor>
  <cdr:relSizeAnchor xmlns:cdr="http://schemas.openxmlformats.org/drawingml/2006/chartDrawing">
    <cdr:from>
      <cdr:x>0.738</cdr:x>
      <cdr:y>0.11</cdr:y>
    </cdr:from>
    <cdr:to>
      <cdr:x>0.97275</cdr:x>
      <cdr:y>0.29825</cdr:y>
    </cdr:to>
    <cdr:sp macro="" textlink="">
      <cdr:nvSpPr>
        <cdr:cNvPr id="2073" name="Texte 2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5481" y="717709"/>
          <a:ext cx="2314253" cy="1228260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1714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Cours moyen 2010 = 2 199 $</a:t>
          </a:r>
        </a:p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Cours moyen 2011 = 2 421 $</a:t>
          </a:r>
        </a:p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Cours moyen 2012 = 2 050 $</a:t>
          </a:r>
        </a:p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Cours moyen 2013 = 1 887 $</a:t>
          </a:r>
        </a:p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Cours moyen 2014 = 1 889 $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258425" cy="65151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0.1272</cdr:x>
      <cdr:y>0.96067</cdr:y>
    </cdr:from>
    <cdr:to>
      <cdr:x>0.1608</cdr:x>
      <cdr:y>0.99633</cdr:y>
    </cdr:to>
    <cdr:sp macro="" textlink="">
      <cdr:nvSpPr>
        <cdr:cNvPr id="3073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04858" y="6258840"/>
          <a:ext cx="344711" cy="232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2010</a:t>
          </a:r>
        </a:p>
      </cdr:txBody>
    </cdr:sp>
  </cdr:relSizeAnchor>
  <cdr:relSizeAnchor xmlns:cdr="http://schemas.openxmlformats.org/drawingml/2006/chartDrawing">
    <cdr:from>
      <cdr:x>0.30295</cdr:x>
      <cdr:y>0.96067</cdr:y>
    </cdr:from>
    <cdr:to>
      <cdr:x>0.33655</cdr:x>
      <cdr:y>0.99633</cdr:y>
    </cdr:to>
    <cdr:sp macro="" textlink="">
      <cdr:nvSpPr>
        <cdr:cNvPr id="3074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7776" y="6258840"/>
          <a:ext cx="344711" cy="232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</a:p>
      </cdr:txBody>
    </cdr:sp>
  </cdr:relSizeAnchor>
  <cdr:relSizeAnchor xmlns:cdr="http://schemas.openxmlformats.org/drawingml/2006/chartDrawing">
    <cdr:from>
      <cdr:x>0.4691</cdr:x>
      <cdr:y>0.94425</cdr:y>
    </cdr:from>
    <cdr:to>
      <cdr:x>0.5221</cdr:x>
      <cdr:y>0.991</cdr:y>
    </cdr:to>
    <cdr:sp macro="" textlink="">
      <cdr:nvSpPr>
        <cdr:cNvPr id="3075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6133" y="6170591"/>
          <a:ext cx="543003" cy="3055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</a:p>
      </cdr:txBody>
    </cdr:sp>
  </cdr:relSizeAnchor>
  <cdr:relSizeAnchor xmlns:cdr="http://schemas.openxmlformats.org/drawingml/2006/chartDrawing">
    <cdr:from>
      <cdr:x>0.63875</cdr:x>
      <cdr:y>0.96075</cdr:y>
    </cdr:from>
    <cdr:to>
      <cdr:x>0.63775</cdr:x>
      <cdr:y>0.96475</cdr:y>
    </cdr:to>
    <cdr:sp macro="" textlink="">
      <cdr:nvSpPr>
        <cdr:cNvPr id="3076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2042" y="6258840"/>
          <a:ext cx="344711" cy="232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</a:p>
      </cdr:txBody>
    </cdr:sp>
  </cdr:relSizeAnchor>
  <cdr:relSizeAnchor xmlns:cdr="http://schemas.openxmlformats.org/drawingml/2006/chartDrawing">
    <cdr:from>
      <cdr:x>0.81069</cdr:x>
      <cdr:y>0.94273</cdr:y>
    </cdr:from>
    <cdr:to>
      <cdr:x>0.86369</cdr:x>
      <cdr:y>0.97773</cdr:y>
    </cdr:to>
    <cdr:sp macro="" textlink="">
      <cdr:nvSpPr>
        <cdr:cNvPr id="3077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05772" y="6160634"/>
          <a:ext cx="543003" cy="228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2014</a:t>
          </a:r>
        </a:p>
      </cdr:txBody>
    </cdr:sp>
  </cdr:relSizeAnchor>
  <cdr:relSizeAnchor xmlns:cdr="http://schemas.openxmlformats.org/drawingml/2006/chartDrawing">
    <cdr:from>
      <cdr:x>0.20296</cdr:x>
      <cdr:y>0.96651</cdr:y>
    </cdr:from>
    <cdr:to>
      <cdr:x>0.21004</cdr:x>
      <cdr:y>0.99624</cdr:y>
    </cdr:to>
    <cdr:sp macro="" textlink="">
      <cdr:nvSpPr>
        <cdr:cNvPr id="3084" name="Texte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2073" y="6296935"/>
          <a:ext cx="72585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Helv"/>
            </a:rPr>
            <a:t>/</a:t>
          </a:r>
        </a:p>
      </cdr:txBody>
    </cdr:sp>
  </cdr:relSizeAnchor>
  <cdr:relSizeAnchor xmlns:cdr="http://schemas.openxmlformats.org/drawingml/2006/chartDrawing">
    <cdr:from>
      <cdr:x>0.37146</cdr:x>
      <cdr:y>0.96651</cdr:y>
    </cdr:from>
    <cdr:to>
      <cdr:x>0.37854</cdr:x>
      <cdr:y>0.99624</cdr:y>
    </cdr:to>
    <cdr:sp macro="" textlink="">
      <cdr:nvSpPr>
        <cdr:cNvPr id="3085" name="Texte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617" y="6296935"/>
          <a:ext cx="72585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Helv"/>
            </a:rPr>
            <a:t>/</a:t>
          </a:r>
        </a:p>
      </cdr:txBody>
    </cdr:sp>
  </cdr:relSizeAnchor>
  <cdr:relSizeAnchor xmlns:cdr="http://schemas.openxmlformats.org/drawingml/2006/chartDrawing">
    <cdr:from>
      <cdr:x>0.5415</cdr:x>
      <cdr:y>0.9665</cdr:y>
    </cdr:from>
    <cdr:to>
      <cdr:x>0.5395</cdr:x>
      <cdr:y>0.97075</cdr:y>
    </cdr:to>
    <cdr:sp macro="" textlink="">
      <cdr:nvSpPr>
        <cdr:cNvPr id="3086" name="Texte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9937" y="6296935"/>
          <a:ext cx="72585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Helv"/>
            </a:rPr>
            <a:t>/</a:t>
          </a:r>
        </a:p>
      </cdr:txBody>
    </cdr:sp>
  </cdr:relSizeAnchor>
  <cdr:relSizeAnchor xmlns:cdr="http://schemas.openxmlformats.org/drawingml/2006/chartDrawing">
    <cdr:from>
      <cdr:x>0.70596</cdr:x>
      <cdr:y>0.96651</cdr:y>
    </cdr:from>
    <cdr:to>
      <cdr:x>0.71304</cdr:x>
      <cdr:y>0.99624</cdr:y>
    </cdr:to>
    <cdr:sp macro="" textlink="">
      <cdr:nvSpPr>
        <cdr:cNvPr id="3087" name="Texte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42060" y="6296935"/>
          <a:ext cx="72585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Helv"/>
            </a:rPr>
            <a:t>/</a:t>
          </a:r>
        </a:p>
      </cdr:txBody>
    </cdr:sp>
  </cdr:relSizeAnchor>
  <cdr:relSizeAnchor xmlns:cdr="http://schemas.openxmlformats.org/drawingml/2006/chartDrawing">
    <cdr:from>
      <cdr:x>0.76725</cdr:x>
      <cdr:y>0.0275</cdr:y>
    </cdr:from>
    <cdr:to>
      <cdr:x>0.99</cdr:x>
      <cdr:y>0.229</cdr:y>
    </cdr:to>
    <cdr:sp macro="" textlink="">
      <cdr:nvSpPr>
        <cdr:cNvPr id="3092" name="Text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78085" y="179427"/>
          <a:ext cx="2287186" cy="1314712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1714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Cours moyen 2010 = 1,325</a:t>
          </a:r>
        </a:p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Cours moyen 2011 = 1,390</a:t>
          </a:r>
        </a:p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Cours moyen 2012 = 1,285</a:t>
          </a:r>
        </a:p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Cours moyen 2013 = 1,328</a:t>
          </a:r>
        </a:p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Cours moyen 2014 = 1,336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880600" cy="67310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</cdr:x>
      <cdr:y>0.0335</cdr:y>
    </cdr:from>
    <cdr:to>
      <cdr:x>0.0655</cdr:x>
      <cdr:y>0.069</cdr:y>
    </cdr:to>
    <cdr:sp macro="" textlink="">
      <cdr:nvSpPr>
        <cdr:cNvPr id="4097" name="Text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400" y="224638"/>
          <a:ext cx="420195" cy="23804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1714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</a:p>
      </cdr:txBody>
    </cdr:sp>
  </cdr:relSizeAnchor>
  <cdr:relSizeAnchor xmlns:cdr="http://schemas.openxmlformats.org/drawingml/2006/chartDrawing">
    <cdr:from>
      <cdr:x>0.13225</cdr:x>
      <cdr:y>0.96275</cdr:y>
    </cdr:from>
    <cdr:to>
      <cdr:x>0.13075</cdr:x>
      <cdr:y>0.96625</cdr:y>
    </cdr:to>
    <cdr:sp macro="" textlink="">
      <cdr:nvSpPr>
        <cdr:cNvPr id="4098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0493" y="6456979"/>
          <a:ext cx="344711" cy="232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2010</a:t>
          </a:r>
        </a:p>
      </cdr:txBody>
    </cdr:sp>
  </cdr:relSizeAnchor>
  <cdr:relSizeAnchor xmlns:cdr="http://schemas.openxmlformats.org/drawingml/2006/chartDrawing">
    <cdr:from>
      <cdr:x>0.48307</cdr:x>
      <cdr:y>0.94015</cdr:y>
    </cdr:from>
    <cdr:to>
      <cdr:x>0.52469</cdr:x>
      <cdr:y>0.98487</cdr:y>
    </cdr:to>
    <cdr:sp macro="" textlink="">
      <cdr:nvSpPr>
        <cdr:cNvPr id="4099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0587" y="6311900"/>
          <a:ext cx="411013" cy="30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</a:p>
      </cdr:txBody>
    </cdr:sp>
  </cdr:relSizeAnchor>
  <cdr:relSizeAnchor xmlns:cdr="http://schemas.openxmlformats.org/drawingml/2006/chartDrawing">
    <cdr:from>
      <cdr:x>0.30143</cdr:x>
      <cdr:y>0.96292</cdr:y>
    </cdr:from>
    <cdr:to>
      <cdr:x>0.33632</cdr:x>
      <cdr:y>0.99758</cdr:y>
    </cdr:to>
    <cdr:sp macro="" textlink="">
      <cdr:nvSpPr>
        <cdr:cNvPr id="4100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7308" y="6456979"/>
          <a:ext cx="344711" cy="232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</a:p>
      </cdr:txBody>
    </cdr:sp>
  </cdr:relSizeAnchor>
  <cdr:relSizeAnchor xmlns:cdr="http://schemas.openxmlformats.org/drawingml/2006/chartDrawing">
    <cdr:from>
      <cdr:x>0.63617</cdr:x>
      <cdr:y>0.94582</cdr:y>
    </cdr:from>
    <cdr:to>
      <cdr:x>0.69444</cdr:x>
      <cdr:y>0.97729</cdr:y>
    </cdr:to>
    <cdr:sp macro="" textlink="">
      <cdr:nvSpPr>
        <cdr:cNvPr id="4101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2506" y="6350000"/>
          <a:ext cx="575493" cy="211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</a:p>
        <a:p xmlns:a="http://schemas.openxmlformats.org/drawingml/2006/main">
          <a:pPr algn="ctr" rtl="0">
            <a:defRPr sz="1000"/>
          </a:pPr>
          <a:endParaRPr lang="fr-FR" sz="12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0.81918</cdr:x>
      <cdr:y>0.96292</cdr:y>
    </cdr:from>
    <cdr:to>
      <cdr:x>0.85407</cdr:x>
      <cdr:y>0.99758</cdr:y>
    </cdr:to>
    <cdr:sp macro="" textlink="">
      <cdr:nvSpPr>
        <cdr:cNvPr id="4102" name="Texte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1345" y="6456979"/>
          <a:ext cx="344711" cy="232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2014</a:t>
          </a:r>
        </a:p>
      </cdr:txBody>
    </cdr:sp>
  </cdr:relSizeAnchor>
  <cdr:relSizeAnchor xmlns:cdr="http://schemas.openxmlformats.org/drawingml/2006/chartDrawing">
    <cdr:from>
      <cdr:x>0.19925</cdr:x>
      <cdr:y>0.9685</cdr:y>
    </cdr:from>
    <cdr:to>
      <cdr:x>0.198</cdr:x>
      <cdr:y>0.97225</cdr:y>
    </cdr:to>
    <cdr:sp macro="" textlink="">
      <cdr:nvSpPr>
        <cdr:cNvPr id="4103" name="Texte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4998" y="6495621"/>
          <a:ext cx="72585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Helv"/>
            </a:rPr>
            <a:t>/</a:t>
          </a:r>
        </a:p>
      </cdr:txBody>
    </cdr:sp>
  </cdr:relSizeAnchor>
  <cdr:relSizeAnchor xmlns:cdr="http://schemas.openxmlformats.org/drawingml/2006/chartDrawing">
    <cdr:from>
      <cdr:x>0.71225</cdr:x>
      <cdr:y>0.9685</cdr:y>
    </cdr:from>
    <cdr:to>
      <cdr:x>0.711</cdr:x>
      <cdr:y>0.97225</cdr:y>
    </cdr:to>
    <cdr:sp macro="" textlink="">
      <cdr:nvSpPr>
        <cdr:cNvPr id="4104" name="Texte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2117" y="6495621"/>
          <a:ext cx="72585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Helv"/>
            </a:rPr>
            <a:t>/</a:t>
          </a:r>
        </a:p>
      </cdr:txBody>
    </cdr:sp>
  </cdr:relSizeAnchor>
  <cdr:relSizeAnchor xmlns:cdr="http://schemas.openxmlformats.org/drawingml/2006/chartDrawing">
    <cdr:from>
      <cdr:x>0.5517</cdr:x>
      <cdr:y>0.96844</cdr:y>
    </cdr:from>
    <cdr:to>
      <cdr:x>0.55905</cdr:x>
      <cdr:y>0.99731</cdr:y>
    </cdr:to>
    <cdr:sp macro="" textlink="">
      <cdr:nvSpPr>
        <cdr:cNvPr id="4105" name="Texte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9383" y="6493945"/>
          <a:ext cx="72585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Helv"/>
            </a:rPr>
            <a:t>/</a:t>
          </a:r>
        </a:p>
      </cdr:txBody>
    </cdr:sp>
  </cdr:relSizeAnchor>
  <cdr:relSizeAnchor xmlns:cdr="http://schemas.openxmlformats.org/drawingml/2006/chartDrawing">
    <cdr:from>
      <cdr:x>0.3785</cdr:x>
      <cdr:y>0.9685</cdr:y>
    </cdr:from>
    <cdr:to>
      <cdr:x>0.37675</cdr:x>
      <cdr:y>0.97225</cdr:y>
    </cdr:to>
    <cdr:sp macro="" textlink="">
      <cdr:nvSpPr>
        <cdr:cNvPr id="4106" name="Texte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0589" y="6495621"/>
          <a:ext cx="72584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Helv"/>
            </a:rPr>
            <a:t>/</a:t>
          </a:r>
        </a:p>
      </cdr:txBody>
    </cdr:sp>
  </cdr:relSizeAnchor>
  <cdr:relSizeAnchor xmlns:cdr="http://schemas.openxmlformats.org/drawingml/2006/chartDrawing">
    <cdr:from>
      <cdr:x>0.735</cdr:x>
      <cdr:y>0.12</cdr:y>
    </cdr:from>
    <cdr:to>
      <cdr:x>0.974</cdr:x>
      <cdr:y>0.3075</cdr:y>
    </cdr:to>
    <cdr:sp macro="" textlink="">
      <cdr:nvSpPr>
        <cdr:cNvPr id="4120" name="Texte 2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6908" y="804672"/>
          <a:ext cx="2362981" cy="1257300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1714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Cours moyen 2010 = 1 660 €</a:t>
          </a:r>
        </a:p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Cours moyen 2011 = 1 742 €</a:t>
          </a:r>
        </a:p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Cours moyen 2012 =  1 595 €</a:t>
          </a:r>
        </a:p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Cours moyen 2013 = 1 422 </a:t>
          </a:r>
          <a:r>
            <a:rPr lang="fr-FR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€</a:t>
          </a:r>
        </a:p>
        <a:p xmlns:a="http://schemas.openxmlformats.org/drawingml/2006/main"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Cours moyen 2014 =</a:t>
          </a:r>
          <a:r>
            <a:rPr lang="fr-FR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1 414 €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I237"/>
  <sheetViews>
    <sheetView showGridLines="0" topLeftCell="A7" zoomScale="90" workbookViewId="0">
      <selection activeCell="R27" sqref="R27"/>
    </sheetView>
  </sheetViews>
  <sheetFormatPr baseColWidth="10" defaultColWidth="9.140625" defaultRowHeight="12.75" x14ac:dyDescent="0.2"/>
  <cols>
    <col min="1" max="1" width="10.140625" style="1" customWidth="1"/>
    <col min="2" max="2" width="8.7109375" style="1" customWidth="1"/>
    <col min="3" max="3" width="8.140625" style="1" customWidth="1"/>
    <col min="4" max="4" width="9.28515625" style="1" customWidth="1"/>
    <col min="5" max="7" width="8.28515625" style="1" customWidth="1"/>
    <col min="8" max="8" width="9.42578125" style="1" bestFit="1" customWidth="1"/>
    <col min="9" max="21" width="8.28515625" style="1" customWidth="1"/>
    <col min="22" max="23" width="9.140625" style="1" customWidth="1"/>
    <col min="24" max="24" width="5.28515625" style="1" customWidth="1"/>
    <col min="25" max="25" width="12.7109375" style="1" customWidth="1"/>
    <col min="26" max="27" width="9.140625" style="1" customWidth="1"/>
    <col min="28" max="28" width="5.42578125" style="1" customWidth="1"/>
    <col min="29" max="31" width="9.140625" style="1" customWidth="1"/>
    <col min="32" max="32" width="5.7109375" style="1" customWidth="1"/>
    <col min="33" max="16384" width="9.140625" style="1"/>
  </cols>
  <sheetData>
    <row r="1" spans="1:35" ht="17.25" thickTop="1" thickBot="1" x14ac:dyDescent="0.3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  <c r="X1" s="21"/>
      <c r="Y1" s="80" t="s">
        <v>17</v>
      </c>
      <c r="Z1" s="81"/>
      <c r="AA1" s="36" t="s">
        <v>1</v>
      </c>
      <c r="AB1" s="22"/>
      <c r="AC1" s="29" t="s">
        <v>2</v>
      </c>
      <c r="AD1" s="37"/>
      <c r="AE1" s="34" t="s">
        <v>1</v>
      </c>
      <c r="AF1" s="22"/>
      <c r="AG1" s="33" t="s">
        <v>15</v>
      </c>
      <c r="AH1" s="35"/>
      <c r="AI1" s="34" t="s">
        <v>1</v>
      </c>
    </row>
    <row r="2" spans="1:35" ht="15.75" x14ac:dyDescent="0.25">
      <c r="A2" s="41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X2" s="16">
        <f>B10</f>
        <v>2010</v>
      </c>
      <c r="Y2" s="23" t="s">
        <v>4</v>
      </c>
      <c r="Z2" s="75">
        <f>D$16</f>
        <v>1.4272097091434441</v>
      </c>
      <c r="AA2" s="75">
        <f>AVERAGE(Z2:Z13)</f>
        <v>1.3270276938153034</v>
      </c>
      <c r="AB2" s="16">
        <f>X2</f>
        <v>2010</v>
      </c>
      <c r="AC2" s="26" t="s">
        <v>4</v>
      </c>
      <c r="AD2" s="11">
        <f>B$16</f>
        <v>2265.9499999999998</v>
      </c>
      <c r="AE2" s="11">
        <f>AVERAGE(AD2:AD13)</f>
        <v>2198.6216666666669</v>
      </c>
      <c r="AF2" s="16">
        <f>AB2</f>
        <v>2010</v>
      </c>
      <c r="AG2" s="26" t="s">
        <v>4</v>
      </c>
      <c r="AH2" s="11">
        <f>E$16</f>
        <v>1587.6783807475183</v>
      </c>
      <c r="AI2" s="11">
        <f>AVERAGE(AH2:AH13)</f>
        <v>1656.5451623175502</v>
      </c>
    </row>
    <row r="3" spans="1:35" ht="13.5" thickBot="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X3" s="17"/>
      <c r="Y3" s="24" t="s">
        <v>5</v>
      </c>
      <c r="Z3" s="76">
        <f>D$17</f>
        <v>1.3685700634882882</v>
      </c>
      <c r="AA3" s="12"/>
      <c r="AB3" s="17"/>
      <c r="AC3" s="27" t="s">
        <v>5</v>
      </c>
      <c r="AD3" s="12">
        <f>B$17</f>
        <v>2079.1</v>
      </c>
      <c r="AE3" s="14"/>
      <c r="AF3" s="17"/>
      <c r="AG3" s="27" t="s">
        <v>5</v>
      </c>
      <c r="AH3" s="12">
        <f>E$17</f>
        <v>1519.1768806491887</v>
      </c>
      <c r="AI3" s="14"/>
    </row>
    <row r="4" spans="1:35" ht="13.5" thickTop="1" x14ac:dyDescent="0.2">
      <c r="A4" s="5"/>
      <c r="B4" s="5"/>
      <c r="C4" s="5"/>
      <c r="D4" s="5"/>
      <c r="X4" s="17"/>
      <c r="Y4" s="24" t="s">
        <v>6</v>
      </c>
      <c r="Z4" s="76">
        <f>D$18</f>
        <v>1.3568529703789509</v>
      </c>
      <c r="AA4" s="12"/>
      <c r="AB4" s="17"/>
      <c r="AC4" s="27" t="s">
        <v>6</v>
      </c>
      <c r="AD4" s="12">
        <f>B$18</f>
        <v>2236.04</v>
      </c>
      <c r="AE4" s="14"/>
      <c r="AF4" s="17"/>
      <c r="AG4" s="27" t="s">
        <v>6</v>
      </c>
      <c r="AH4" s="12">
        <f>E$18</f>
        <v>1647.9604266743092</v>
      </c>
      <c r="AI4" s="14"/>
    </row>
    <row r="5" spans="1:35" x14ac:dyDescent="0.2">
      <c r="A5" s="5">
        <v>6.5595699999999999</v>
      </c>
      <c r="B5" s="5"/>
      <c r="C5" s="5"/>
      <c r="D5" s="5"/>
      <c r="X5" s="17"/>
      <c r="Y5" s="24" t="s">
        <v>7</v>
      </c>
      <c r="Z5" s="76">
        <f>D$19</f>
        <v>1.3405700248512198</v>
      </c>
      <c r="AA5" s="12"/>
      <c r="AB5" s="17"/>
      <c r="AC5" s="27" t="s">
        <v>7</v>
      </c>
      <c r="AD5" s="12">
        <f>B$19</f>
        <v>2345.5</v>
      </c>
      <c r="AE5" s="14"/>
      <c r="AF5" s="17"/>
      <c r="AG5" s="27" t="s">
        <v>7</v>
      </c>
      <c r="AH5" s="12">
        <f>E$19</f>
        <v>1749.6288567695747</v>
      </c>
      <c r="AI5" s="14"/>
    </row>
    <row r="6" spans="1:35" x14ac:dyDescent="0.2">
      <c r="A6" s="5"/>
      <c r="B6" s="5"/>
      <c r="C6" s="5"/>
      <c r="D6" s="5"/>
      <c r="X6" s="17"/>
      <c r="Y6" s="24" t="s">
        <v>6</v>
      </c>
      <c r="Z6" s="76">
        <f>D$20</f>
        <v>1.2578250089645082</v>
      </c>
      <c r="AA6" s="12"/>
      <c r="AB6" s="17"/>
      <c r="AC6" s="27" t="s">
        <v>6</v>
      </c>
      <c r="AD6" s="12">
        <f>B$20</f>
        <v>2075.9</v>
      </c>
      <c r="AE6" s="14"/>
      <c r="AF6" s="17"/>
      <c r="AG6" s="27" t="s">
        <v>6</v>
      </c>
      <c r="AH6" s="12">
        <f>E$20</f>
        <v>1650.388555804725</v>
      </c>
      <c r="AI6" s="14"/>
    </row>
    <row r="7" spans="1:35" x14ac:dyDescent="0.2">
      <c r="A7" s="5"/>
      <c r="B7" s="5"/>
      <c r="V7" s="1" t="s">
        <v>0</v>
      </c>
      <c r="X7" s="17"/>
      <c r="Y7" s="24" t="s">
        <v>4</v>
      </c>
      <c r="Z7" s="76">
        <f>D$21</f>
        <v>1.2208507430741027</v>
      </c>
      <c r="AA7" s="12"/>
      <c r="AB7" s="17"/>
      <c r="AC7" s="27" t="s">
        <v>4</v>
      </c>
      <c r="AD7" s="12">
        <f>B$21</f>
        <v>1960.05</v>
      </c>
      <c r="AE7" s="14"/>
      <c r="AF7" s="17"/>
      <c r="AG7" s="27" t="s">
        <v>4</v>
      </c>
      <c r="AH7" s="12">
        <f>E$21</f>
        <v>1605.4788114922167</v>
      </c>
      <c r="AI7" s="14"/>
    </row>
    <row r="8" spans="1:35" x14ac:dyDescent="0.2">
      <c r="A8" s="5"/>
      <c r="B8" s="5"/>
      <c r="X8" s="17"/>
      <c r="Y8" s="24" t="s">
        <v>4</v>
      </c>
      <c r="Z8" s="76">
        <f>D$22</f>
        <v>1.2770007981778184</v>
      </c>
      <c r="AA8" s="12"/>
      <c r="AB8" s="17"/>
      <c r="AC8" s="27" t="s">
        <v>4</v>
      </c>
      <c r="AD8" s="12">
        <f>B$22</f>
        <v>2006.02</v>
      </c>
      <c r="AE8" s="14"/>
      <c r="AF8" s="17"/>
      <c r="AG8" s="27" t="s">
        <v>4</v>
      </c>
      <c r="AH8" s="12">
        <f>E$22</f>
        <v>1570.8839045852092</v>
      </c>
      <c r="AI8" s="14"/>
    </row>
    <row r="9" spans="1:35" x14ac:dyDescent="0.2">
      <c r="A9" s="47"/>
      <c r="B9" s="49"/>
      <c r="C9" s="50"/>
      <c r="D9" s="50"/>
      <c r="E9" s="48"/>
      <c r="F9" s="49"/>
      <c r="G9" s="50"/>
      <c r="H9" s="50"/>
      <c r="I9" s="48"/>
      <c r="J9" s="49"/>
      <c r="K9" s="50"/>
      <c r="L9" s="50"/>
      <c r="M9" s="48"/>
      <c r="N9" s="49"/>
      <c r="O9" s="50"/>
      <c r="P9" s="50"/>
      <c r="Q9" s="48"/>
      <c r="R9" s="49"/>
      <c r="S9" s="50"/>
      <c r="T9" s="50"/>
      <c r="U9" s="48"/>
      <c r="X9" s="17"/>
      <c r="Y9" s="24" t="s">
        <v>7</v>
      </c>
      <c r="Z9" s="76">
        <f>D$23</f>
        <v>1.2903420614172267</v>
      </c>
      <c r="AA9" s="12"/>
      <c r="AB9" s="17"/>
      <c r="AC9" s="27" t="s">
        <v>7</v>
      </c>
      <c r="AD9" s="12">
        <f>B$23</f>
        <v>2120.67</v>
      </c>
      <c r="AE9" s="14"/>
      <c r="AF9" s="17"/>
      <c r="AG9" s="27" t="s">
        <v>7</v>
      </c>
      <c r="AH9" s="12">
        <f>E$23</f>
        <v>1643.4944371810959</v>
      </c>
      <c r="AI9" s="14"/>
    </row>
    <row r="10" spans="1:35" x14ac:dyDescent="0.2">
      <c r="A10" s="51"/>
      <c r="B10" s="82">
        <v>2010</v>
      </c>
      <c r="C10" s="83"/>
      <c r="D10" s="83"/>
      <c r="E10" s="84"/>
      <c r="F10" s="82">
        <v>2011</v>
      </c>
      <c r="G10" s="83"/>
      <c r="H10" s="83"/>
      <c r="I10" s="84"/>
      <c r="J10" s="82">
        <v>2012</v>
      </c>
      <c r="K10" s="83"/>
      <c r="L10" s="83"/>
      <c r="M10" s="84"/>
      <c r="N10" s="82">
        <v>2013</v>
      </c>
      <c r="O10" s="83"/>
      <c r="P10" s="83"/>
      <c r="Q10" s="84"/>
      <c r="R10" s="82">
        <v>2014</v>
      </c>
      <c r="S10" s="83"/>
      <c r="T10" s="83"/>
      <c r="U10" s="84"/>
      <c r="X10" s="17"/>
      <c r="Y10" s="24" t="s">
        <v>8</v>
      </c>
      <c r="Z10" s="76">
        <f>D$24</f>
        <v>1.3067002659389038</v>
      </c>
      <c r="AA10" s="12"/>
      <c r="AB10" s="17"/>
      <c r="AC10" s="27" t="s">
        <v>8</v>
      </c>
      <c r="AD10" s="12">
        <f>B$24</f>
        <v>2192.9499999999998</v>
      </c>
      <c r="AE10" s="14"/>
      <c r="AF10" s="17"/>
      <c r="AG10" s="27" t="s">
        <v>8</v>
      </c>
      <c r="AH10" s="12">
        <f>E$24</f>
        <v>1678.2349075472935</v>
      </c>
      <c r="AI10" s="14"/>
    </row>
    <row r="11" spans="1:35" x14ac:dyDescent="0.2">
      <c r="A11" s="51"/>
      <c r="B11" s="53"/>
      <c r="C11" s="54"/>
      <c r="D11" s="54"/>
      <c r="E11" s="52"/>
      <c r="F11" s="53"/>
      <c r="G11" s="54"/>
      <c r="H11" s="54"/>
      <c r="I11" s="52"/>
      <c r="J11" s="53"/>
      <c r="K11" s="54"/>
      <c r="L11" s="54"/>
      <c r="M11" s="52"/>
      <c r="N11" s="53"/>
      <c r="O11" s="54"/>
      <c r="P11" s="54"/>
      <c r="Q11" s="52"/>
      <c r="R11" s="53"/>
      <c r="S11" s="54"/>
      <c r="T11" s="54"/>
      <c r="U11" s="52"/>
      <c r="X11" s="17"/>
      <c r="Y11" s="24" t="s">
        <v>9</v>
      </c>
      <c r="Z11" s="76">
        <f>D$25</f>
        <v>1.3897806290864561</v>
      </c>
      <c r="AA11" s="12"/>
      <c r="AB11" s="17"/>
      <c r="AC11" s="27" t="s">
        <v>9</v>
      </c>
      <c r="AD11" s="12">
        <f>B$25</f>
        <v>2377.29</v>
      </c>
      <c r="AE11" s="14"/>
      <c r="AF11" s="17"/>
      <c r="AG11" s="27" t="s">
        <v>9</v>
      </c>
      <c r="AH11" s="12">
        <f>E$25</f>
        <v>1710.5505359954996</v>
      </c>
      <c r="AI11" s="14"/>
    </row>
    <row r="12" spans="1:35" x14ac:dyDescent="0.2">
      <c r="A12" s="51"/>
      <c r="B12" s="55"/>
      <c r="C12" s="47"/>
      <c r="D12" s="47"/>
      <c r="E12" s="56" t="s">
        <v>10</v>
      </c>
      <c r="F12" s="55"/>
      <c r="G12" s="47"/>
      <c r="H12" s="47"/>
      <c r="I12" s="56" t="s">
        <v>10</v>
      </c>
      <c r="J12" s="55"/>
      <c r="K12" s="47"/>
      <c r="L12" s="47"/>
      <c r="M12" s="56" t="s">
        <v>10</v>
      </c>
      <c r="N12" s="55"/>
      <c r="O12" s="47"/>
      <c r="P12" s="47"/>
      <c r="Q12" s="56" t="s">
        <v>10</v>
      </c>
      <c r="R12" s="55"/>
      <c r="S12" s="47"/>
      <c r="T12" s="47"/>
      <c r="U12" s="56" t="s">
        <v>10</v>
      </c>
      <c r="X12" s="17"/>
      <c r="Y12" s="24" t="s">
        <v>11</v>
      </c>
      <c r="Z12" s="76">
        <f>D$26</f>
        <v>1.3660961036635018</v>
      </c>
      <c r="AA12" s="12"/>
      <c r="AB12" s="17"/>
      <c r="AC12" s="27" t="s">
        <v>11</v>
      </c>
      <c r="AD12" s="12">
        <f>B$26</f>
        <v>2358.11</v>
      </c>
      <c r="AE12" s="14"/>
      <c r="AF12" s="17"/>
      <c r="AG12" s="27" t="s">
        <v>11</v>
      </c>
      <c r="AH12" s="12">
        <f>E$26</f>
        <v>1726.166990503951</v>
      </c>
      <c r="AI12" s="14"/>
    </row>
    <row r="13" spans="1:35" ht="15.75" thickBot="1" x14ac:dyDescent="0.35">
      <c r="A13" s="51"/>
      <c r="B13" s="57" t="s">
        <v>12</v>
      </c>
      <c r="C13" s="72" t="s">
        <v>18</v>
      </c>
      <c r="D13" s="72" t="s">
        <v>16</v>
      </c>
      <c r="E13" s="58" t="s">
        <v>14</v>
      </c>
      <c r="F13" s="57" t="s">
        <v>12</v>
      </c>
      <c r="G13" s="72" t="s">
        <v>18</v>
      </c>
      <c r="H13" s="72" t="s">
        <v>16</v>
      </c>
      <c r="I13" s="58" t="s">
        <v>14</v>
      </c>
      <c r="J13" s="57" t="s">
        <v>12</v>
      </c>
      <c r="K13" s="72" t="s">
        <v>18</v>
      </c>
      <c r="L13" s="72" t="s">
        <v>16</v>
      </c>
      <c r="M13" s="58" t="s">
        <v>14</v>
      </c>
      <c r="N13" s="57" t="s">
        <v>12</v>
      </c>
      <c r="O13" s="72" t="s">
        <v>18</v>
      </c>
      <c r="P13" s="72" t="s">
        <v>16</v>
      </c>
      <c r="Q13" s="58" t="s">
        <v>14</v>
      </c>
      <c r="R13" s="57" t="s">
        <v>12</v>
      </c>
      <c r="S13" s="72" t="s">
        <v>18</v>
      </c>
      <c r="T13" s="72" t="s">
        <v>16</v>
      </c>
      <c r="U13" s="58" t="s">
        <v>14</v>
      </c>
      <c r="X13" s="18"/>
      <c r="Y13" s="25" t="s">
        <v>13</v>
      </c>
      <c r="Z13" s="77">
        <f>D$27</f>
        <v>1.3225339475992217</v>
      </c>
      <c r="AA13" s="13"/>
      <c r="AB13" s="18"/>
      <c r="AC13" s="28" t="s">
        <v>13</v>
      </c>
      <c r="AD13" s="13">
        <f>B$27</f>
        <v>2365.88</v>
      </c>
      <c r="AE13" s="15"/>
      <c r="AF13" s="18"/>
      <c r="AG13" s="28" t="s">
        <v>13</v>
      </c>
      <c r="AH13" s="13">
        <f>E$27</f>
        <v>1788.8992598600214</v>
      </c>
      <c r="AI13" s="15"/>
    </row>
    <row r="14" spans="1:35" x14ac:dyDescent="0.2">
      <c r="A14" s="59"/>
      <c r="B14" s="60"/>
      <c r="C14" s="59" t="s">
        <v>0</v>
      </c>
      <c r="D14" s="59" t="s">
        <v>0</v>
      </c>
      <c r="E14" s="61"/>
      <c r="F14" s="60"/>
      <c r="G14" s="59" t="s">
        <v>0</v>
      </c>
      <c r="H14" s="59" t="s">
        <v>0</v>
      </c>
      <c r="I14" s="61"/>
      <c r="J14" s="60"/>
      <c r="K14" s="59" t="s">
        <v>0</v>
      </c>
      <c r="L14" s="59" t="s">
        <v>0</v>
      </c>
      <c r="M14" s="61"/>
      <c r="N14" s="60"/>
      <c r="O14" s="59" t="s">
        <v>0</v>
      </c>
      <c r="P14" s="59" t="s">
        <v>0</v>
      </c>
      <c r="Q14" s="61"/>
      <c r="R14" s="60"/>
      <c r="S14" s="59" t="s">
        <v>0</v>
      </c>
      <c r="T14" s="59" t="s">
        <v>0</v>
      </c>
      <c r="U14" s="61"/>
      <c r="X14" s="16">
        <f>F10</f>
        <v>2011</v>
      </c>
      <c r="Y14" s="23" t="s">
        <v>4</v>
      </c>
      <c r="Z14" s="75">
        <f>H$16</f>
        <v>1.3360238870659928</v>
      </c>
      <c r="AA14" s="75">
        <f>AVERAGE(Z14:Z25)</f>
        <v>1.3913446374315521</v>
      </c>
      <c r="AB14" s="16">
        <f>X14</f>
        <v>2011</v>
      </c>
      <c r="AC14" s="26" t="s">
        <v>4</v>
      </c>
      <c r="AD14" s="11">
        <f>F$16</f>
        <v>2454.5300000000002</v>
      </c>
      <c r="AE14" s="11">
        <f>AVERAGE(AD14:AD25)</f>
        <v>2421.3883333333333</v>
      </c>
      <c r="AF14" s="16">
        <f>AB14</f>
        <v>2011</v>
      </c>
      <c r="AG14" s="26" t="s">
        <v>4</v>
      </c>
      <c r="AH14" s="11">
        <f>I$16</f>
        <v>1837.1902057756838</v>
      </c>
      <c r="AI14" s="11">
        <f>AVERAGE(AH14:AH25)</f>
        <v>1738.6070350597167</v>
      </c>
    </row>
    <row r="15" spans="1:35" x14ac:dyDescent="0.2">
      <c r="A15" s="51"/>
      <c r="B15" s="4"/>
      <c r="C15" s="6"/>
      <c r="D15" s="6"/>
      <c r="E15" s="20"/>
      <c r="F15" s="4"/>
      <c r="G15" s="6"/>
      <c r="H15" s="6"/>
      <c r="I15" s="20"/>
      <c r="J15" s="4"/>
      <c r="K15" s="6"/>
      <c r="L15" s="6"/>
      <c r="M15" s="20"/>
      <c r="N15" s="4"/>
      <c r="O15" s="6"/>
      <c r="P15" s="6"/>
      <c r="Q15" s="20"/>
      <c r="R15" s="4"/>
      <c r="S15" s="6"/>
      <c r="T15" s="6"/>
      <c r="U15" s="20"/>
      <c r="X15" s="17"/>
      <c r="Y15" s="24" t="s">
        <v>5</v>
      </c>
      <c r="Z15" s="76">
        <f>H$17</f>
        <v>1.3648937144188833</v>
      </c>
      <c r="AA15" s="12"/>
      <c r="AB15" s="17"/>
      <c r="AC15" s="27" t="s">
        <v>5</v>
      </c>
      <c r="AD15" s="12">
        <f>F$17</f>
        <v>2530.85</v>
      </c>
      <c r="AE15" s="14"/>
      <c r="AF15" s="17"/>
      <c r="AG15" s="27" t="s">
        <v>5</v>
      </c>
      <c r="AH15" s="12">
        <f>I$17</f>
        <v>1854.2469448454701</v>
      </c>
      <c r="AI15" s="14"/>
    </row>
    <row r="16" spans="1:35" x14ac:dyDescent="0.2">
      <c r="A16" s="62" t="s">
        <v>4</v>
      </c>
      <c r="B16" s="7">
        <v>2265.9499999999998</v>
      </c>
      <c r="C16" s="8">
        <v>4.5960799999999997</v>
      </c>
      <c r="D16" s="73">
        <f>6.55957/C16</f>
        <v>1.4272097091434441</v>
      </c>
      <c r="E16" s="7">
        <f>+B16/D16</f>
        <v>1587.6783807475183</v>
      </c>
      <c r="F16" s="7">
        <v>2454.5300000000002</v>
      </c>
      <c r="G16" s="8">
        <v>4.90977</v>
      </c>
      <c r="H16" s="73">
        <f t="shared" ref="H16:H27" si="0">6.55957/G16</f>
        <v>1.3360238870659928</v>
      </c>
      <c r="I16" s="7">
        <f t="shared" ref="I16:I27" si="1">+F16/H16</f>
        <v>1837.1902057756838</v>
      </c>
      <c r="J16" s="7">
        <v>2174.33</v>
      </c>
      <c r="K16" s="8">
        <v>5.0835900000000001</v>
      </c>
      <c r="L16" s="73">
        <f t="shared" ref="L16:L27" si="2">6.55957/K16</f>
        <v>1.2903420614172267</v>
      </c>
      <c r="M16" s="7">
        <f t="shared" ref="M16:M27" si="3">+J16/L16</f>
        <v>1685.0803093343009</v>
      </c>
      <c r="N16" s="7">
        <v>2074.36</v>
      </c>
      <c r="O16" s="8">
        <v>4.9364400000000002</v>
      </c>
      <c r="P16" s="73">
        <f t="shared" ref="P16:P27" si="4">6.55957/O16</f>
        <v>1.3288057790634547</v>
      </c>
      <c r="Q16" s="7">
        <f t="shared" ref="Q16:Q27" si="5">+N16/P16</f>
        <v>1561.0708748286854</v>
      </c>
      <c r="R16" s="7">
        <v>1770.41</v>
      </c>
      <c r="S16" s="8">
        <v>4.8195899999999998</v>
      </c>
      <c r="T16" s="73">
        <f t="shared" ref="T16:T26" si="6">6.55957/S16</f>
        <v>1.3610224106199906</v>
      </c>
      <c r="U16" s="7">
        <f t="shared" ref="U16:U26" si="7">+R16/T16</f>
        <v>1300.7941575286184</v>
      </c>
      <c r="X16" s="17"/>
      <c r="Y16" s="24" t="s">
        <v>6</v>
      </c>
      <c r="Z16" s="76">
        <f>H$18</f>
        <v>1.3999184750132319</v>
      </c>
      <c r="AA16" s="12"/>
      <c r="AB16" s="17"/>
      <c r="AC16" s="27" t="s">
        <v>6</v>
      </c>
      <c r="AD16" s="12">
        <f>F$18</f>
        <v>2584.46</v>
      </c>
      <c r="AE16" s="14"/>
      <c r="AF16" s="17"/>
      <c r="AG16" s="27" t="s">
        <v>6</v>
      </c>
      <c r="AH16" s="12">
        <f>I$18</f>
        <v>1846.1503624170487</v>
      </c>
      <c r="AI16" s="14"/>
    </row>
    <row r="17" spans="1:35" x14ac:dyDescent="0.2">
      <c r="A17" s="62" t="s">
        <v>5</v>
      </c>
      <c r="B17" s="7">
        <v>2079.1</v>
      </c>
      <c r="C17" s="8">
        <v>4.7930099999999998</v>
      </c>
      <c r="D17" s="73">
        <f t="shared" ref="D17:D27" si="8">6.55957/C17</f>
        <v>1.3685700634882882</v>
      </c>
      <c r="E17" s="7">
        <f t="shared" ref="E17:E27" si="9">+B17/D17</f>
        <v>1519.1768806491887</v>
      </c>
      <c r="F17" s="7">
        <v>2530.85</v>
      </c>
      <c r="G17" s="8">
        <v>4.8059200000000004</v>
      </c>
      <c r="H17" s="73">
        <f t="shared" si="0"/>
        <v>1.3648937144188833</v>
      </c>
      <c r="I17" s="7">
        <f t="shared" si="1"/>
        <v>1854.2469448454701</v>
      </c>
      <c r="J17" s="7">
        <v>2245.17</v>
      </c>
      <c r="K17" s="8">
        <v>4.9603200000000003</v>
      </c>
      <c r="L17" s="73">
        <f t="shared" si="2"/>
        <v>1.3224086349267787</v>
      </c>
      <c r="M17" s="7">
        <f t="shared" si="3"/>
        <v>1697.7883694205568</v>
      </c>
      <c r="N17" s="7">
        <v>2096.0300000000002</v>
      </c>
      <c r="O17" s="8">
        <v>4.90686</v>
      </c>
      <c r="P17" s="73">
        <f t="shared" si="4"/>
        <v>1.3368162124046743</v>
      </c>
      <c r="Q17" s="7">
        <f t="shared" si="5"/>
        <v>1567.9268253559305</v>
      </c>
      <c r="R17" s="7">
        <v>1736.6</v>
      </c>
      <c r="S17" s="8">
        <v>4.8025599999999997</v>
      </c>
      <c r="T17" s="73">
        <f t="shared" si="6"/>
        <v>1.3658486307302773</v>
      </c>
      <c r="U17" s="7">
        <f t="shared" si="7"/>
        <v>1271.4439659916732</v>
      </c>
      <c r="X17" s="17"/>
      <c r="Y17" s="24" t="s">
        <v>7</v>
      </c>
      <c r="Z17" s="76">
        <f>H$19</f>
        <v>1.4418950732754925</v>
      </c>
      <c r="AA17" s="12"/>
      <c r="AB17" s="17"/>
      <c r="AC17" s="27" t="s">
        <v>7</v>
      </c>
      <c r="AD17" s="12">
        <f>F$19</f>
        <v>2684.58</v>
      </c>
      <c r="AE17" s="14"/>
      <c r="AF17" s="17"/>
      <c r="AG17" s="27" t="s">
        <v>7</v>
      </c>
      <c r="AH17" s="12">
        <f>I$19</f>
        <v>1861.841440307825</v>
      </c>
      <c r="AI17" s="14"/>
    </row>
    <row r="18" spans="1:35" x14ac:dyDescent="0.2">
      <c r="A18" s="62" t="s">
        <v>6</v>
      </c>
      <c r="B18" s="7">
        <v>2236.04</v>
      </c>
      <c r="C18" s="8">
        <v>4.8343999999999996</v>
      </c>
      <c r="D18" s="73">
        <f t="shared" si="8"/>
        <v>1.3568529703789509</v>
      </c>
      <c r="E18" s="7">
        <f t="shared" si="9"/>
        <v>1647.9604266743092</v>
      </c>
      <c r="F18" s="7">
        <v>2584.46</v>
      </c>
      <c r="G18" s="8">
        <v>4.6856799999999996</v>
      </c>
      <c r="H18" s="73">
        <f t="shared" si="0"/>
        <v>1.3999184750132319</v>
      </c>
      <c r="I18" s="7">
        <f t="shared" si="1"/>
        <v>1846.1503624170487</v>
      </c>
      <c r="J18" s="7">
        <v>2224.39</v>
      </c>
      <c r="K18" s="8">
        <v>4.9689899999999998</v>
      </c>
      <c r="L18" s="73">
        <f t="shared" si="2"/>
        <v>1.3201012680645363</v>
      </c>
      <c r="M18" s="7">
        <f t="shared" si="3"/>
        <v>1685.0146680498872</v>
      </c>
      <c r="N18" s="7">
        <v>1952.4</v>
      </c>
      <c r="O18" s="8">
        <v>5.05999</v>
      </c>
      <c r="P18" s="73">
        <f t="shared" si="4"/>
        <v>1.2963602694866985</v>
      </c>
      <c r="Q18" s="7">
        <f t="shared" si="5"/>
        <v>1506.062817532247</v>
      </c>
      <c r="R18" s="7">
        <v>1746.02</v>
      </c>
      <c r="S18" s="8">
        <v>4.7455699999999998</v>
      </c>
      <c r="T18" s="73">
        <f t="shared" si="6"/>
        <v>1.3822512364162789</v>
      </c>
      <c r="U18" s="7">
        <f t="shared" si="7"/>
        <v>1263.17123399857</v>
      </c>
      <c r="X18" s="17"/>
      <c r="Y18" s="24" t="s">
        <v>6</v>
      </c>
      <c r="Z18" s="76">
        <f>H$20</f>
        <v>1.4328055341373007</v>
      </c>
      <c r="AA18" s="12"/>
      <c r="AB18" s="17"/>
      <c r="AC18" s="27" t="s">
        <v>6</v>
      </c>
      <c r="AD18" s="12">
        <f>F$20</f>
        <v>2594.85</v>
      </c>
      <c r="AE18" s="14"/>
      <c r="AF18" s="17"/>
      <c r="AG18" s="27" t="s">
        <v>6</v>
      </c>
      <c r="AH18" s="12">
        <f>I$20</f>
        <v>1811.027343331956</v>
      </c>
      <c r="AI18" s="14"/>
    </row>
    <row r="19" spans="1:35" x14ac:dyDescent="0.2">
      <c r="A19" s="62" t="s">
        <v>7</v>
      </c>
      <c r="B19" s="7">
        <v>2345.5</v>
      </c>
      <c r="C19" s="8">
        <v>4.8931199999999997</v>
      </c>
      <c r="D19" s="73">
        <f t="shared" si="8"/>
        <v>1.3405700248512198</v>
      </c>
      <c r="E19" s="7">
        <f t="shared" si="9"/>
        <v>1749.6288567695747</v>
      </c>
      <c r="F19" s="7">
        <v>2684.58</v>
      </c>
      <c r="G19" s="8">
        <v>4.5492699999999999</v>
      </c>
      <c r="H19" s="73">
        <f t="shared" si="0"/>
        <v>1.4418950732754925</v>
      </c>
      <c r="I19" s="7">
        <f t="shared" si="1"/>
        <v>1861.841440307825</v>
      </c>
      <c r="J19" s="7">
        <v>2086.39</v>
      </c>
      <c r="K19" s="8">
        <v>4.9838199999999997</v>
      </c>
      <c r="L19" s="73">
        <f t="shared" si="2"/>
        <v>1.3161731362689664</v>
      </c>
      <c r="M19" s="7">
        <f t="shared" si="3"/>
        <v>1585.1941834297065</v>
      </c>
      <c r="N19" s="7">
        <v>1888.74</v>
      </c>
      <c r="O19" s="8">
        <v>5.0357500000000002</v>
      </c>
      <c r="P19" s="73">
        <f t="shared" si="4"/>
        <v>1.3026004070893114</v>
      </c>
      <c r="Q19" s="7">
        <f t="shared" si="5"/>
        <v>1449.9765159911396</v>
      </c>
      <c r="R19" s="7">
        <v>1846.47</v>
      </c>
      <c r="S19" s="8">
        <v>4.7498899999999997</v>
      </c>
      <c r="T19" s="73">
        <f t="shared" si="6"/>
        <v>1.3809940861788379</v>
      </c>
      <c r="U19" s="7">
        <f t="shared" si="7"/>
        <v>1337.058585898161</v>
      </c>
      <c r="X19" s="17"/>
      <c r="Y19" s="24" t="s">
        <v>4</v>
      </c>
      <c r="Z19" s="76">
        <f>H$21</f>
        <v>1.4388398154830189</v>
      </c>
      <c r="AA19" s="12"/>
      <c r="AB19" s="17"/>
      <c r="AC19" s="27" t="s">
        <v>4</v>
      </c>
      <c r="AD19" s="12">
        <f>F$21</f>
        <v>2582.89</v>
      </c>
      <c r="AE19" s="14"/>
      <c r="AF19" s="17"/>
      <c r="AG19" s="27" t="s">
        <v>4</v>
      </c>
      <c r="AH19" s="12">
        <f>I$21</f>
        <v>1795.1199099483656</v>
      </c>
      <c r="AI19" s="14"/>
    </row>
    <row r="20" spans="1:35" x14ac:dyDescent="0.2">
      <c r="A20" s="62" t="s">
        <v>6</v>
      </c>
      <c r="B20" s="7">
        <v>2075.9</v>
      </c>
      <c r="C20" s="8">
        <v>5.2150100000000004</v>
      </c>
      <c r="D20" s="73">
        <f t="shared" si="8"/>
        <v>1.2578250089645082</v>
      </c>
      <c r="E20" s="7">
        <f t="shared" si="9"/>
        <v>1650.388555804725</v>
      </c>
      <c r="F20" s="7">
        <v>2594.85</v>
      </c>
      <c r="G20" s="8">
        <v>4.5781299999999998</v>
      </c>
      <c r="H20" s="73">
        <f t="shared" si="0"/>
        <v>1.4328055341373007</v>
      </c>
      <c r="I20" s="7">
        <f t="shared" si="1"/>
        <v>1811.027343331956</v>
      </c>
      <c r="J20" s="7">
        <v>2040.66</v>
      </c>
      <c r="K20" s="8">
        <v>5.1258100000000004</v>
      </c>
      <c r="L20" s="73">
        <f t="shared" si="2"/>
        <v>1.279713840349135</v>
      </c>
      <c r="M20" s="7">
        <f t="shared" si="3"/>
        <v>1594.6221222732588</v>
      </c>
      <c r="N20" s="7">
        <v>1863.75</v>
      </c>
      <c r="O20" s="8">
        <v>5.0544000000000002</v>
      </c>
      <c r="P20" s="73">
        <f t="shared" si="4"/>
        <v>1.2977940012662235</v>
      </c>
      <c r="Q20" s="7">
        <f t="shared" si="5"/>
        <v>1436.0907803407845</v>
      </c>
      <c r="R20" s="7">
        <v>1792.5277777777778</v>
      </c>
      <c r="S20" s="8">
        <v>4.7786089807151377</v>
      </c>
      <c r="T20" s="73">
        <f t="shared" si="6"/>
        <v>1.3726944444444447</v>
      </c>
      <c r="U20" s="7">
        <f t="shared" si="7"/>
        <v>1305.8461662990467</v>
      </c>
      <c r="X20" s="17"/>
      <c r="Y20" s="24" t="s">
        <v>4</v>
      </c>
      <c r="Z20" s="76">
        <f>H$22</f>
        <v>1.4264276084025571</v>
      </c>
      <c r="AA20" s="12"/>
      <c r="AB20" s="17"/>
      <c r="AC20" s="27" t="s">
        <v>4</v>
      </c>
      <c r="AD20" s="12">
        <f>F$22</f>
        <v>2541.71</v>
      </c>
      <c r="AE20" s="14"/>
      <c r="AF20" s="17"/>
      <c r="AG20" s="27" t="s">
        <v>4</v>
      </c>
      <c r="AH20" s="12">
        <f>I$22</f>
        <v>1781.871007703249</v>
      </c>
      <c r="AI20" s="14"/>
    </row>
    <row r="21" spans="1:35" x14ac:dyDescent="0.2">
      <c r="A21" s="62" t="s">
        <v>4</v>
      </c>
      <c r="B21" s="7">
        <v>1960.05</v>
      </c>
      <c r="C21" s="8">
        <v>5.3729500000000003</v>
      </c>
      <c r="D21" s="73">
        <f t="shared" si="8"/>
        <v>1.2208507430741027</v>
      </c>
      <c r="E21" s="7">
        <f t="shared" si="9"/>
        <v>1605.4788114922167</v>
      </c>
      <c r="F21" s="7">
        <v>2582.89</v>
      </c>
      <c r="G21" s="8">
        <v>4.5589300000000001</v>
      </c>
      <c r="H21" s="73">
        <f t="shared" si="0"/>
        <v>1.4388398154830189</v>
      </c>
      <c r="I21" s="7">
        <f t="shared" si="1"/>
        <v>1795.1199099483656</v>
      </c>
      <c r="J21" s="7">
        <v>1923.68</v>
      </c>
      <c r="K21" s="8">
        <v>5.2325400000000002</v>
      </c>
      <c r="L21" s="73">
        <f t="shared" si="2"/>
        <v>1.2536110569627752</v>
      </c>
      <c r="M21" s="7">
        <f t="shared" si="3"/>
        <v>1534.5110345952555</v>
      </c>
      <c r="N21" s="7">
        <v>1856.08</v>
      </c>
      <c r="O21" s="8">
        <v>4.9756900000000002</v>
      </c>
      <c r="P21" s="73">
        <f t="shared" si="4"/>
        <v>1.3183236897797088</v>
      </c>
      <c r="Q21" s="7">
        <f t="shared" si="5"/>
        <v>1407.9091609968336</v>
      </c>
      <c r="R21" s="7">
        <v>1866.88</v>
      </c>
      <c r="S21" s="8">
        <v>4.8259800000000004</v>
      </c>
      <c r="T21" s="73">
        <f t="shared" si="6"/>
        <v>1.3592203034409591</v>
      </c>
      <c r="U21" s="7">
        <f t="shared" si="7"/>
        <v>1373.4933147142267</v>
      </c>
      <c r="X21" s="17"/>
      <c r="Y21" s="24" t="s">
        <v>7</v>
      </c>
      <c r="Z21" s="76">
        <f>H$23</f>
        <v>1.4336698452802723</v>
      </c>
      <c r="AA21" s="12"/>
      <c r="AB21" s="17"/>
      <c r="AC21" s="27" t="s">
        <v>7</v>
      </c>
      <c r="AD21" s="12">
        <f>F$23</f>
        <v>2425.59</v>
      </c>
      <c r="AE21" s="14"/>
      <c r="AF21" s="17"/>
      <c r="AG21" s="27" t="s">
        <v>7</v>
      </c>
      <c r="AH21" s="12">
        <f>I$23</f>
        <v>1691.8748817834098</v>
      </c>
      <c r="AI21" s="14"/>
    </row>
    <row r="22" spans="1:35" x14ac:dyDescent="0.2">
      <c r="A22" s="62" t="s">
        <v>4</v>
      </c>
      <c r="B22" s="7">
        <v>2006.02</v>
      </c>
      <c r="C22" s="8">
        <v>5.1367000000000003</v>
      </c>
      <c r="D22" s="73">
        <f t="shared" si="8"/>
        <v>1.2770007981778184</v>
      </c>
      <c r="E22" s="7">
        <f t="shared" si="9"/>
        <v>1570.8839045852092</v>
      </c>
      <c r="F22" s="7">
        <v>2541.71</v>
      </c>
      <c r="G22" s="8">
        <v>4.5986000000000002</v>
      </c>
      <c r="H22" s="73">
        <f t="shared" si="0"/>
        <v>1.4264276084025571</v>
      </c>
      <c r="I22" s="7">
        <f t="shared" si="1"/>
        <v>1781.871007703249</v>
      </c>
      <c r="J22" s="7">
        <v>1905.25</v>
      </c>
      <c r="K22" s="8">
        <v>5.3389800000000003</v>
      </c>
      <c r="L22" s="73">
        <f t="shared" si="2"/>
        <v>1.22861857508363</v>
      </c>
      <c r="M22" s="7">
        <f t="shared" si="3"/>
        <v>1550.7253745291232</v>
      </c>
      <c r="N22" s="7">
        <v>1811.24</v>
      </c>
      <c r="O22" s="8">
        <v>5.0149100000000004</v>
      </c>
      <c r="P22" s="73">
        <f t="shared" si="4"/>
        <v>1.3080135037318714</v>
      </c>
      <c r="Q22" s="7">
        <f t="shared" si="5"/>
        <v>1384.725765316934</v>
      </c>
      <c r="R22" s="7">
        <v>1968.25</v>
      </c>
      <c r="S22" s="8">
        <v>4.84579</v>
      </c>
      <c r="T22" s="73">
        <f t="shared" si="6"/>
        <v>1.3536636957028678</v>
      </c>
      <c r="U22" s="7">
        <f t="shared" si="7"/>
        <v>1454.0169809149077</v>
      </c>
      <c r="X22" s="17"/>
      <c r="Y22" s="24" t="s">
        <v>8</v>
      </c>
      <c r="Z22" s="76">
        <f>H$24</f>
        <v>1.376999246379367</v>
      </c>
      <c r="AA22" s="12"/>
      <c r="AB22" s="17"/>
      <c r="AC22" s="27" t="s">
        <v>8</v>
      </c>
      <c r="AD22" s="12">
        <f>F$24</f>
        <v>2332.0700000000002</v>
      </c>
      <c r="AE22" s="14"/>
      <c r="AF22" s="17"/>
      <c r="AG22" s="27" t="s">
        <v>8</v>
      </c>
      <c r="AH22" s="12">
        <f>I$24</f>
        <v>1693.5884359645529</v>
      </c>
      <c r="AI22" s="14"/>
    </row>
    <row r="23" spans="1:35" x14ac:dyDescent="0.2">
      <c r="A23" s="62" t="s">
        <v>7</v>
      </c>
      <c r="B23" s="7">
        <v>2120.67</v>
      </c>
      <c r="C23" s="8">
        <v>5.0835900000000001</v>
      </c>
      <c r="D23" s="73">
        <f t="shared" si="8"/>
        <v>1.2903420614172267</v>
      </c>
      <c r="E23" s="7">
        <f t="shared" si="9"/>
        <v>1643.4944371810959</v>
      </c>
      <c r="F23" s="7">
        <v>2425.59</v>
      </c>
      <c r="G23" s="8">
        <v>4.5753700000000004</v>
      </c>
      <c r="H23" s="73">
        <f t="shared" si="0"/>
        <v>1.4336698452802723</v>
      </c>
      <c r="I23" s="7">
        <f t="shared" si="1"/>
        <v>1691.8748817834098</v>
      </c>
      <c r="J23" s="7">
        <v>1871.77</v>
      </c>
      <c r="K23" s="8">
        <v>5.2925199999999997</v>
      </c>
      <c r="L23" s="73">
        <f t="shared" si="2"/>
        <v>1.2394039134476582</v>
      </c>
      <c r="M23" s="7">
        <f t="shared" si="3"/>
        <v>1510.2179198331598</v>
      </c>
      <c r="N23" s="7">
        <v>1861.65</v>
      </c>
      <c r="O23" s="8">
        <v>4.92889</v>
      </c>
      <c r="P23" s="73">
        <f t="shared" si="4"/>
        <v>1.3308412238861083</v>
      </c>
      <c r="Q23" s="7">
        <f t="shared" si="5"/>
        <v>1398.85206934296</v>
      </c>
      <c r="R23" s="7">
        <v>2037.45</v>
      </c>
      <c r="S23" s="8">
        <v>4.9238999999999997</v>
      </c>
      <c r="T23" s="73">
        <f t="shared" si="6"/>
        <v>1.3321899307459535</v>
      </c>
      <c r="U23" s="7">
        <f t="shared" si="7"/>
        <v>1529.3990391138443</v>
      </c>
      <c r="X23" s="17"/>
      <c r="Y23" s="24" t="s">
        <v>9</v>
      </c>
      <c r="Z23" s="76">
        <f>H$25</f>
        <v>1.3706347332415336</v>
      </c>
      <c r="AA23" s="12"/>
      <c r="AB23" s="17"/>
      <c r="AC23" s="27" t="s">
        <v>9</v>
      </c>
      <c r="AD23" s="12">
        <f>F$25</f>
        <v>2200.38</v>
      </c>
      <c r="AE23" s="14"/>
      <c r="AF23" s="17"/>
      <c r="AG23" s="27" t="s">
        <v>9</v>
      </c>
      <c r="AH23" s="12">
        <f>I$25</f>
        <v>1605.3730046634157</v>
      </c>
      <c r="AI23" s="14"/>
    </row>
    <row r="24" spans="1:35" x14ac:dyDescent="0.2">
      <c r="A24" s="62" t="s">
        <v>8</v>
      </c>
      <c r="B24" s="7">
        <v>2192.9499999999998</v>
      </c>
      <c r="C24" s="8">
        <v>5.0199499999999997</v>
      </c>
      <c r="D24" s="73">
        <f t="shared" si="8"/>
        <v>1.3067002659389038</v>
      </c>
      <c r="E24" s="7">
        <f t="shared" si="9"/>
        <v>1678.2349075472935</v>
      </c>
      <c r="F24" s="7">
        <v>2332.0700000000002</v>
      </c>
      <c r="G24" s="8">
        <v>4.7636700000000003</v>
      </c>
      <c r="H24" s="73">
        <f t="shared" si="0"/>
        <v>1.376999246379367</v>
      </c>
      <c r="I24" s="7">
        <f t="shared" si="1"/>
        <v>1693.5884359645529</v>
      </c>
      <c r="J24" s="7">
        <v>2067.15</v>
      </c>
      <c r="K24" s="8">
        <v>5.1024599999999998</v>
      </c>
      <c r="L24" s="73">
        <f t="shared" si="2"/>
        <v>1.2855700975607844</v>
      </c>
      <c r="M24" s="7">
        <f t="shared" si="3"/>
        <v>1607.9636605753121</v>
      </c>
      <c r="N24" s="7">
        <v>1807.29</v>
      </c>
      <c r="O24" s="8">
        <v>4.9143100000000004</v>
      </c>
      <c r="P24" s="73">
        <f t="shared" si="4"/>
        <v>1.3347896245861575</v>
      </c>
      <c r="Q24" s="7">
        <f t="shared" si="5"/>
        <v>1353.9886486309317</v>
      </c>
      <c r="R24" s="7">
        <v>2022.84</v>
      </c>
      <c r="S24" s="8">
        <v>5.0843999999999996</v>
      </c>
      <c r="T24" s="73">
        <f t="shared" si="6"/>
        <v>1.2901364959483912</v>
      </c>
      <c r="U24" s="7">
        <f t="shared" si="7"/>
        <v>1567.9271196130233</v>
      </c>
      <c r="X24" s="17"/>
      <c r="Y24" s="24" t="s">
        <v>11</v>
      </c>
      <c r="Z24" s="76">
        <f>H$26</f>
        <v>1.3555715369179806</v>
      </c>
      <c r="AA24" s="12"/>
      <c r="AB24" s="17"/>
      <c r="AC24" s="27" t="s">
        <v>11</v>
      </c>
      <c r="AD24" s="12">
        <f>F$26</f>
        <v>2093.1999999999998</v>
      </c>
      <c r="AE24" s="14"/>
      <c r="AF24" s="17"/>
      <c r="AG24" s="27" t="s">
        <v>11</v>
      </c>
      <c r="AH24" s="12">
        <f>I$26</f>
        <v>1544.1457296743533</v>
      </c>
      <c r="AI24" s="14"/>
    </row>
    <row r="25" spans="1:35" ht="13.5" thickBot="1" x14ac:dyDescent="0.25">
      <c r="A25" s="62" t="s">
        <v>9</v>
      </c>
      <c r="B25" s="7">
        <v>2377.29</v>
      </c>
      <c r="C25" s="8">
        <v>4.7198599999999997</v>
      </c>
      <c r="D25" s="73">
        <f t="shared" si="8"/>
        <v>1.3897806290864561</v>
      </c>
      <c r="E25" s="7">
        <f t="shared" si="9"/>
        <v>1710.5505359954996</v>
      </c>
      <c r="F25" s="7">
        <v>2200.38</v>
      </c>
      <c r="G25" s="8">
        <v>4.7857900000000004</v>
      </c>
      <c r="H25" s="73">
        <f t="shared" si="0"/>
        <v>1.3706347332415336</v>
      </c>
      <c r="I25" s="7">
        <f t="shared" si="1"/>
        <v>1605.3730046634157</v>
      </c>
      <c r="J25" s="7">
        <v>2002.09</v>
      </c>
      <c r="K25" s="8">
        <v>5.0558699999999996</v>
      </c>
      <c r="L25" s="73">
        <f t="shared" si="2"/>
        <v>1.297416666172192</v>
      </c>
      <c r="M25" s="7">
        <f t="shared" si="3"/>
        <v>1543.1357190029223</v>
      </c>
      <c r="N25" s="7">
        <v>1858.87</v>
      </c>
      <c r="O25" s="8">
        <v>4.8108500000000003</v>
      </c>
      <c r="P25" s="73">
        <f t="shared" si="4"/>
        <v>1.3634950164731803</v>
      </c>
      <c r="Q25" s="7">
        <f t="shared" si="5"/>
        <v>1363.3126469417966</v>
      </c>
      <c r="R25" s="7">
        <v>1955.61</v>
      </c>
      <c r="S25" s="8">
        <v>5.1761299999999997</v>
      </c>
      <c r="T25" s="73">
        <f t="shared" si="6"/>
        <v>1.2672730398966023</v>
      </c>
      <c r="U25" s="7">
        <f t="shared" si="7"/>
        <v>1543.1638947827371</v>
      </c>
      <c r="X25" s="18"/>
      <c r="Y25" s="25" t="s">
        <v>13</v>
      </c>
      <c r="Z25" s="77">
        <f>H$27</f>
        <v>1.3184561795629917</v>
      </c>
      <c r="AA25" s="13"/>
      <c r="AB25" s="18"/>
      <c r="AC25" s="28" t="s">
        <v>13</v>
      </c>
      <c r="AD25" s="13">
        <f>F$27</f>
        <v>2031.55</v>
      </c>
      <c r="AE25" s="15"/>
      <c r="AF25" s="18"/>
      <c r="AG25" s="28" t="s">
        <v>13</v>
      </c>
      <c r="AH25" s="13">
        <f>I$27</f>
        <v>1540.8551543012727</v>
      </c>
      <c r="AI25" s="15"/>
    </row>
    <row r="26" spans="1:35" x14ac:dyDescent="0.2">
      <c r="A26" s="62" t="s">
        <v>11</v>
      </c>
      <c r="B26" s="7">
        <v>2358.11</v>
      </c>
      <c r="C26" s="8">
        <v>4.8016899999999998</v>
      </c>
      <c r="D26" s="73">
        <f t="shared" si="8"/>
        <v>1.3660961036635018</v>
      </c>
      <c r="E26" s="7">
        <f t="shared" si="9"/>
        <v>1726.166990503951</v>
      </c>
      <c r="F26" s="7">
        <v>2093.1999999999998</v>
      </c>
      <c r="G26" s="8">
        <v>4.8389699999999998</v>
      </c>
      <c r="H26" s="73">
        <f t="shared" si="0"/>
        <v>1.3555715369179806</v>
      </c>
      <c r="I26" s="7">
        <f t="shared" si="1"/>
        <v>1544.1457296743533</v>
      </c>
      <c r="J26" s="7">
        <v>1960.89</v>
      </c>
      <c r="K26" s="8">
        <v>5.1135900000000003</v>
      </c>
      <c r="L26" s="73">
        <f t="shared" si="2"/>
        <v>1.2827719860215621</v>
      </c>
      <c r="M26" s="7">
        <f t="shared" si="3"/>
        <v>1528.6348792832459</v>
      </c>
      <c r="N26" s="7">
        <v>1794.62</v>
      </c>
      <c r="O26" s="8">
        <v>4.8615000000000004</v>
      </c>
      <c r="P26" s="73">
        <f t="shared" si="4"/>
        <v>1.3492893139977371</v>
      </c>
      <c r="Q26" s="7">
        <f t="shared" si="5"/>
        <v>1330.048330911935</v>
      </c>
      <c r="R26" s="7">
        <v>2040.6</v>
      </c>
      <c r="S26" s="8">
        <v>5.2593500000000004</v>
      </c>
      <c r="T26" s="73">
        <f t="shared" si="6"/>
        <v>1.2472206641505128</v>
      </c>
      <c r="U26" s="7">
        <f t="shared" si="7"/>
        <v>1636.1178568107362</v>
      </c>
      <c r="X26" s="16">
        <f>J10</f>
        <v>2012</v>
      </c>
      <c r="Y26" s="23" t="s">
        <v>4</v>
      </c>
      <c r="Z26" s="75">
        <f>L$16</f>
        <v>1.2903420614172267</v>
      </c>
      <c r="AA26" s="75">
        <f>AVERAGE(Z26:Z37)</f>
        <v>1.2856724042626926</v>
      </c>
      <c r="AB26" s="16">
        <f>X26</f>
        <v>2012</v>
      </c>
      <c r="AC26" s="26" t="s">
        <v>4</v>
      </c>
      <c r="AD26" s="11">
        <f>J$16</f>
        <v>2174.33</v>
      </c>
      <c r="AE26" s="11">
        <f>AVERAGE(AD26:AD37)</f>
        <v>2049.9483333333333</v>
      </c>
      <c r="AF26" s="16">
        <f>AB26</f>
        <v>2012</v>
      </c>
      <c r="AG26" s="26" t="s">
        <v>4</v>
      </c>
      <c r="AH26" s="11">
        <f>M$16</f>
        <v>1685.0803093343009</v>
      </c>
      <c r="AI26" s="11">
        <f>AVERAGE(AH26:AH37)</f>
        <v>1593.4793646242567</v>
      </c>
    </row>
    <row r="27" spans="1:35" x14ac:dyDescent="0.2">
      <c r="A27" s="62" t="s">
        <v>13</v>
      </c>
      <c r="B27" s="7">
        <v>2365.88</v>
      </c>
      <c r="C27" s="8">
        <v>4.9598500000000003</v>
      </c>
      <c r="D27" s="73">
        <f t="shared" si="8"/>
        <v>1.3225339475992217</v>
      </c>
      <c r="E27" s="7">
        <f t="shared" si="9"/>
        <v>1788.8992598600214</v>
      </c>
      <c r="F27" s="7">
        <v>2031.55</v>
      </c>
      <c r="G27" s="8">
        <v>4.9751899999999996</v>
      </c>
      <c r="H27" s="73">
        <f t="shared" si="0"/>
        <v>1.3184561795629917</v>
      </c>
      <c r="I27" s="7">
        <f t="shared" si="1"/>
        <v>1540.8551543012727</v>
      </c>
      <c r="J27" s="7">
        <v>2097.61</v>
      </c>
      <c r="K27" s="8">
        <v>4.9999099999999999</v>
      </c>
      <c r="L27" s="73">
        <f t="shared" si="2"/>
        <v>1.3119376148770678</v>
      </c>
      <c r="M27" s="7">
        <f t="shared" si="3"/>
        <v>1598.8641351643478</v>
      </c>
      <c r="N27" s="7">
        <v>1784.08</v>
      </c>
      <c r="O27" s="8">
        <v>4.7867499999999996</v>
      </c>
      <c r="P27" s="73">
        <f t="shared" si="4"/>
        <v>1.3703598474956913</v>
      </c>
      <c r="Q27" s="7">
        <f t="shared" si="5"/>
        <v>1301.9062133645955</v>
      </c>
      <c r="R27" s="7"/>
      <c r="S27" s="8"/>
      <c r="T27" s="73"/>
      <c r="U27" s="7"/>
      <c r="X27" s="17"/>
      <c r="Y27" s="24" t="s">
        <v>5</v>
      </c>
      <c r="Z27" s="76">
        <f>L$17</f>
        <v>1.3224086349267787</v>
      </c>
      <c r="AA27" s="76"/>
      <c r="AB27" s="17"/>
      <c r="AC27" s="27" t="s">
        <v>5</v>
      </c>
      <c r="AD27" s="12">
        <f>J$17</f>
        <v>2245.17</v>
      </c>
      <c r="AE27" s="14"/>
      <c r="AF27" s="17"/>
      <c r="AG27" s="27" t="s">
        <v>5</v>
      </c>
      <c r="AH27" s="12">
        <f>M$17</f>
        <v>1697.7883694205568</v>
      </c>
      <c r="AI27" s="14"/>
    </row>
    <row r="28" spans="1:35" x14ac:dyDescent="0.2">
      <c r="A28" s="6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9"/>
      <c r="U28" s="3"/>
      <c r="X28" s="17"/>
      <c r="Y28" s="24" t="s">
        <v>6</v>
      </c>
      <c r="Z28" s="76">
        <f>L$18</f>
        <v>1.3201012680645363</v>
      </c>
      <c r="AA28" s="76"/>
      <c r="AB28" s="17"/>
      <c r="AC28" s="27" t="s">
        <v>6</v>
      </c>
      <c r="AD28" s="12">
        <f>J$18</f>
        <v>2224.39</v>
      </c>
      <c r="AE28" s="14"/>
      <c r="AF28" s="17"/>
      <c r="AG28" s="27" t="s">
        <v>6</v>
      </c>
      <c r="AH28" s="12">
        <f>M$18</f>
        <v>1685.0146680498872</v>
      </c>
      <c r="AI28" s="14"/>
    </row>
    <row r="29" spans="1:3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X29" s="17"/>
      <c r="Y29" s="24" t="s">
        <v>7</v>
      </c>
      <c r="Z29" s="76">
        <f>L$19</f>
        <v>1.3161731362689664</v>
      </c>
      <c r="AA29" s="76"/>
      <c r="AB29" s="17"/>
      <c r="AC29" s="27" t="s">
        <v>7</v>
      </c>
      <c r="AD29" s="12">
        <f>J$19</f>
        <v>2086.39</v>
      </c>
      <c r="AE29" s="14"/>
      <c r="AF29" s="17"/>
      <c r="AG29" s="27" t="s">
        <v>7</v>
      </c>
      <c r="AH29" s="12">
        <f>M$19</f>
        <v>1585.1941834297065</v>
      </c>
      <c r="AI29" s="14"/>
    </row>
    <row r="30" spans="1:35" s="67" customFormat="1" ht="15.75" x14ac:dyDescent="0.25">
      <c r="A30" s="64"/>
      <c r="B30" s="65">
        <f>AVERAGE(B16:B27)</f>
        <v>2198.6216666666669</v>
      </c>
      <c r="C30" s="66">
        <f>AVERAGE(C16:C27)</f>
        <v>4.9521841666666662</v>
      </c>
      <c r="D30" s="74">
        <f>6.55957/C30</f>
        <v>1.3245811906901013</v>
      </c>
      <c r="E30" s="65">
        <f>+B30/D30</f>
        <v>1659.8617601697892</v>
      </c>
      <c r="F30" s="65">
        <f>AVERAGE(F16:F27)</f>
        <v>2421.3883333333333</v>
      </c>
      <c r="G30" s="66">
        <f>AVERAGE(G16:G27)</f>
        <v>4.718774166666666</v>
      </c>
      <c r="H30" s="74">
        <f>6.55957/G30</f>
        <v>1.3901004303907318</v>
      </c>
      <c r="I30" s="65">
        <f>+F30/H30</f>
        <v>1741.8801407411443</v>
      </c>
      <c r="J30" s="65">
        <f>AVERAGE(J16:J27)</f>
        <v>2049.9483333333333</v>
      </c>
      <c r="K30" s="66">
        <f>AVERAGE(K16:K27)</f>
        <v>5.1048666666666671</v>
      </c>
      <c r="L30" s="74">
        <f>6.55957/K30</f>
        <v>1.2849640212607576</v>
      </c>
      <c r="M30" s="65">
        <f>+J30/L30</f>
        <v>1595.3351995972637</v>
      </c>
      <c r="N30" s="65">
        <f>AVERAGE(N16:N27)</f>
        <v>1887.4258333333335</v>
      </c>
      <c r="O30" s="66">
        <f>AVERAGE(O16:O27)</f>
        <v>4.9405283333333339</v>
      </c>
      <c r="P30" s="74">
        <f>6.55957/O30</f>
        <v>1.3277061798721255</v>
      </c>
      <c r="Q30" s="65">
        <f>+N30/P30</f>
        <v>1421.5689148295717</v>
      </c>
      <c r="R30" s="65">
        <f>AVERAGE(R16:R27)</f>
        <v>1889.4234343434343</v>
      </c>
      <c r="S30" s="66">
        <f>AVERAGE(S16:S27)</f>
        <v>4.9101608164286485</v>
      </c>
      <c r="T30" s="74">
        <f>6.55957/S30</f>
        <v>1.3359175483728924</v>
      </c>
      <c r="U30" s="65">
        <f>+R30/T30</f>
        <v>1414.3263831249881</v>
      </c>
      <c r="X30" s="68"/>
      <c r="Y30" s="69" t="s">
        <v>6</v>
      </c>
      <c r="Z30" s="76">
        <f>L$20</f>
        <v>1.279713840349135</v>
      </c>
      <c r="AA30" s="78"/>
      <c r="AB30" s="68"/>
      <c r="AC30" s="70" t="s">
        <v>6</v>
      </c>
      <c r="AD30" s="12">
        <f>J$20</f>
        <v>2040.66</v>
      </c>
      <c r="AE30" s="71"/>
      <c r="AF30" s="68"/>
      <c r="AG30" s="70" t="s">
        <v>6</v>
      </c>
      <c r="AH30" s="12">
        <f>M$20</f>
        <v>1594.6221222732588</v>
      </c>
      <c r="AI30" s="71"/>
    </row>
    <row r="31" spans="1:3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X31" s="17"/>
      <c r="Y31" s="24" t="s">
        <v>4</v>
      </c>
      <c r="Z31" s="76">
        <f>L$21</f>
        <v>1.2536110569627752</v>
      </c>
      <c r="AA31" s="76"/>
      <c r="AB31" s="17"/>
      <c r="AC31" s="27" t="s">
        <v>4</v>
      </c>
      <c r="AD31" s="12">
        <f>J$21</f>
        <v>1923.68</v>
      </c>
      <c r="AE31" s="14"/>
      <c r="AF31" s="17"/>
      <c r="AG31" s="27" t="s">
        <v>4</v>
      </c>
      <c r="AH31" s="12">
        <f>M$21</f>
        <v>1534.5110345952555</v>
      </c>
      <c r="AI31" s="14"/>
    </row>
    <row r="32" spans="1:3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X32" s="17"/>
      <c r="Y32" s="24" t="s">
        <v>4</v>
      </c>
      <c r="Z32" s="76">
        <f>L$22</f>
        <v>1.22861857508363</v>
      </c>
      <c r="AA32" s="76"/>
      <c r="AB32" s="17"/>
      <c r="AC32" s="27" t="s">
        <v>4</v>
      </c>
      <c r="AD32" s="12">
        <f>J$22</f>
        <v>1905.25</v>
      </c>
      <c r="AE32" s="14"/>
      <c r="AF32" s="17"/>
      <c r="AG32" s="27" t="s">
        <v>4</v>
      </c>
      <c r="AH32" s="12">
        <f>M$22</f>
        <v>1550.7253745291232</v>
      </c>
      <c r="AI32" s="14"/>
    </row>
    <row r="33" spans="1:35" x14ac:dyDescent="0.2">
      <c r="A33" s="2"/>
      <c r="C33" s="1" t="s">
        <v>0</v>
      </c>
      <c r="E33" s="19"/>
      <c r="G33" s="1" t="s"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X33" s="17"/>
      <c r="Y33" s="24" t="s">
        <v>7</v>
      </c>
      <c r="Z33" s="76">
        <f>L$23</f>
        <v>1.2394039134476582</v>
      </c>
      <c r="AA33" s="76"/>
      <c r="AB33" s="17"/>
      <c r="AC33" s="27" t="s">
        <v>7</v>
      </c>
      <c r="AD33" s="12">
        <f>J$23</f>
        <v>1871.77</v>
      </c>
      <c r="AE33" s="14"/>
      <c r="AF33" s="17"/>
      <c r="AG33" s="27" t="s">
        <v>7</v>
      </c>
      <c r="AH33" s="12">
        <f>M$23</f>
        <v>1510.2179198331598</v>
      </c>
      <c r="AI33" s="14"/>
    </row>
    <row r="34" spans="1:35" x14ac:dyDescent="0.2">
      <c r="A34" s="2"/>
      <c r="B34" s="30"/>
      <c r="C34" s="31"/>
      <c r="D34" s="32"/>
      <c r="E34" s="19"/>
      <c r="F34" s="30"/>
      <c r="G34" s="31"/>
      <c r="H34" s="32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X34" s="17"/>
      <c r="Y34" s="24" t="s">
        <v>8</v>
      </c>
      <c r="Z34" s="76">
        <f>L$24</f>
        <v>1.2855700975607844</v>
      </c>
      <c r="AA34" s="76"/>
      <c r="AB34" s="17"/>
      <c r="AC34" s="27" t="s">
        <v>8</v>
      </c>
      <c r="AD34" s="12">
        <f>J$24</f>
        <v>2067.15</v>
      </c>
      <c r="AE34" s="14"/>
      <c r="AF34" s="17"/>
      <c r="AG34" s="27" t="s">
        <v>8</v>
      </c>
      <c r="AH34" s="12">
        <f>M$24</f>
        <v>1607.9636605753121</v>
      </c>
      <c r="AI34" s="14"/>
    </row>
    <row r="35" spans="1:35" customFormat="1" x14ac:dyDescent="0.2">
      <c r="X35" s="17"/>
      <c r="Y35" s="24" t="s">
        <v>9</v>
      </c>
      <c r="Z35" s="76">
        <f>L$25</f>
        <v>1.297416666172192</v>
      </c>
      <c r="AA35" s="76"/>
      <c r="AB35" s="17"/>
      <c r="AC35" s="27" t="s">
        <v>9</v>
      </c>
      <c r="AD35" s="12">
        <f>J$25</f>
        <v>2002.09</v>
      </c>
      <c r="AE35" s="14"/>
      <c r="AF35" s="17"/>
      <c r="AG35" s="27" t="s">
        <v>9</v>
      </c>
      <c r="AH35" s="12">
        <f>M$25</f>
        <v>1543.1357190029223</v>
      </c>
      <c r="AI35" s="14"/>
    </row>
    <row r="36" spans="1:35" x14ac:dyDescent="0.2">
      <c r="A36" s="2"/>
      <c r="V36" s="10"/>
      <c r="X36" s="17"/>
      <c r="Y36" s="24" t="s">
        <v>11</v>
      </c>
      <c r="Z36" s="76">
        <f>L$26</f>
        <v>1.2827719860215621</v>
      </c>
      <c r="AA36" s="76"/>
      <c r="AB36" s="17"/>
      <c r="AC36" s="27" t="s">
        <v>11</v>
      </c>
      <c r="AD36" s="12">
        <f>J$26</f>
        <v>1960.89</v>
      </c>
      <c r="AE36" s="14"/>
      <c r="AF36" s="17"/>
      <c r="AG36" s="27" t="s">
        <v>11</v>
      </c>
      <c r="AH36" s="12">
        <f>M$26</f>
        <v>1528.6348792832459</v>
      </c>
      <c r="AI36" s="14"/>
    </row>
    <row r="37" spans="1:35" ht="12.75" customHeight="1" thickBot="1" x14ac:dyDescent="0.25">
      <c r="A37" s="2"/>
      <c r="X37" s="18"/>
      <c r="Y37" s="25" t="s">
        <v>13</v>
      </c>
      <c r="Z37" s="77">
        <f>L$27</f>
        <v>1.3119376148770678</v>
      </c>
      <c r="AA37" s="77"/>
      <c r="AB37" s="18"/>
      <c r="AC37" s="28" t="s">
        <v>13</v>
      </c>
      <c r="AD37" s="13">
        <f>J$27</f>
        <v>2097.61</v>
      </c>
      <c r="AE37" s="15"/>
      <c r="AF37" s="18"/>
      <c r="AG37" s="28" t="s">
        <v>13</v>
      </c>
      <c r="AH37" s="13">
        <f>M$27</f>
        <v>1598.8641351643478</v>
      </c>
      <c r="AI37" s="15"/>
    </row>
    <row r="38" spans="1:35" x14ac:dyDescent="0.2">
      <c r="X38" s="16">
        <f>N10</f>
        <v>2013</v>
      </c>
      <c r="Y38" s="23" t="s">
        <v>4</v>
      </c>
      <c r="Z38" s="75">
        <f>P$16</f>
        <v>1.3288057790634547</v>
      </c>
      <c r="AA38" s="75">
        <f>AVERAGE(Z38:Z49)</f>
        <v>1.3281240741050679</v>
      </c>
      <c r="AB38" s="16">
        <f>X38</f>
        <v>2013</v>
      </c>
      <c r="AC38" s="26" t="s">
        <v>4</v>
      </c>
      <c r="AD38" s="11">
        <f>N$16</f>
        <v>2074.36</v>
      </c>
      <c r="AE38" s="11">
        <f>AVERAGE(AD38:AD49)</f>
        <v>1887.4258333333335</v>
      </c>
      <c r="AF38" s="16">
        <f>AB38</f>
        <v>2013</v>
      </c>
      <c r="AG38" s="26" t="s">
        <v>4</v>
      </c>
      <c r="AH38" s="11">
        <f>Q$16</f>
        <v>1561.0708748286854</v>
      </c>
      <c r="AI38" s="11">
        <f>AVERAGE(AH38:AH49)</f>
        <v>1421.8225541295644</v>
      </c>
    </row>
    <row r="39" spans="1:35" x14ac:dyDescent="0.2">
      <c r="X39" s="17"/>
      <c r="Y39" s="24" t="s">
        <v>5</v>
      </c>
      <c r="Z39" s="76">
        <f>P$17</f>
        <v>1.3368162124046743</v>
      </c>
      <c r="AA39" s="76"/>
      <c r="AB39" s="17"/>
      <c r="AC39" s="27" t="s">
        <v>5</v>
      </c>
      <c r="AD39" s="12">
        <f>N$17</f>
        <v>2096.0300000000002</v>
      </c>
      <c r="AE39" s="14"/>
      <c r="AF39" s="17"/>
      <c r="AG39" s="27" t="s">
        <v>5</v>
      </c>
      <c r="AH39" s="12">
        <f>Q$17</f>
        <v>1567.9268253559305</v>
      </c>
      <c r="AI39" s="14"/>
    </row>
    <row r="40" spans="1:35" x14ac:dyDescent="0.2">
      <c r="X40" s="17"/>
      <c r="Y40" s="24" t="s">
        <v>6</v>
      </c>
      <c r="Z40" s="76">
        <f>P$18</f>
        <v>1.2963602694866985</v>
      </c>
      <c r="AA40" s="76"/>
      <c r="AB40" s="17"/>
      <c r="AC40" s="27" t="s">
        <v>6</v>
      </c>
      <c r="AD40" s="12">
        <f>N$18</f>
        <v>1952.4</v>
      </c>
      <c r="AE40" s="14"/>
      <c r="AF40" s="17"/>
      <c r="AG40" s="27" t="s">
        <v>6</v>
      </c>
      <c r="AH40" s="12">
        <f>Q$18</f>
        <v>1506.062817532247</v>
      </c>
      <c r="AI40" s="14"/>
    </row>
    <row r="41" spans="1:35" x14ac:dyDescent="0.2">
      <c r="X41" s="17"/>
      <c r="Y41" s="24" t="s">
        <v>7</v>
      </c>
      <c r="Z41" s="76">
        <f>P$19</f>
        <v>1.3026004070893114</v>
      </c>
      <c r="AA41" s="76"/>
      <c r="AB41" s="17"/>
      <c r="AC41" s="27" t="s">
        <v>7</v>
      </c>
      <c r="AD41" s="12">
        <f>N$19</f>
        <v>1888.74</v>
      </c>
      <c r="AE41" s="14"/>
      <c r="AF41" s="17"/>
      <c r="AG41" s="27" t="s">
        <v>7</v>
      </c>
      <c r="AH41" s="12">
        <f>Q$19</f>
        <v>1449.9765159911396</v>
      </c>
      <c r="AI41" s="14"/>
    </row>
    <row r="42" spans="1:35" x14ac:dyDescent="0.2">
      <c r="X42" s="17"/>
      <c r="Y42" s="24" t="s">
        <v>6</v>
      </c>
      <c r="Z42" s="76">
        <f>P$20</f>
        <v>1.2977940012662235</v>
      </c>
      <c r="AA42" s="76"/>
      <c r="AB42" s="17"/>
      <c r="AC42" s="27" t="s">
        <v>6</v>
      </c>
      <c r="AD42" s="12">
        <f>N$20</f>
        <v>1863.75</v>
      </c>
      <c r="AE42" s="14"/>
      <c r="AF42" s="17"/>
      <c r="AG42" s="27" t="s">
        <v>6</v>
      </c>
      <c r="AH42" s="12">
        <f>Q$20</f>
        <v>1436.0907803407845</v>
      </c>
      <c r="AI42" s="14"/>
    </row>
    <row r="43" spans="1:35" x14ac:dyDescent="0.2">
      <c r="A43" s="2"/>
      <c r="X43" s="17"/>
      <c r="Y43" s="24" t="s">
        <v>4</v>
      </c>
      <c r="Z43" s="76">
        <f>P$21</f>
        <v>1.3183236897797088</v>
      </c>
      <c r="AA43" s="76"/>
      <c r="AB43" s="17"/>
      <c r="AC43" s="27" t="s">
        <v>4</v>
      </c>
      <c r="AD43" s="12">
        <f>N$21</f>
        <v>1856.08</v>
      </c>
      <c r="AE43" s="14"/>
      <c r="AF43" s="17"/>
      <c r="AG43" s="27" t="s">
        <v>4</v>
      </c>
      <c r="AH43" s="12">
        <f>Q$21</f>
        <v>1407.9091609968336</v>
      </c>
      <c r="AI43" s="14"/>
    </row>
    <row r="44" spans="1:35" x14ac:dyDescent="0.2">
      <c r="A44" s="2"/>
      <c r="X44" s="17"/>
      <c r="Y44" s="24" t="s">
        <v>4</v>
      </c>
      <c r="Z44" s="76">
        <f>P$22</f>
        <v>1.3080135037318714</v>
      </c>
      <c r="AA44" s="76"/>
      <c r="AB44" s="17"/>
      <c r="AC44" s="27" t="s">
        <v>4</v>
      </c>
      <c r="AD44" s="12">
        <f>N$22</f>
        <v>1811.24</v>
      </c>
      <c r="AE44" s="14"/>
      <c r="AF44" s="17"/>
      <c r="AG44" s="27" t="s">
        <v>4</v>
      </c>
      <c r="AH44" s="12">
        <f>Q$22</f>
        <v>1384.725765316934</v>
      </c>
      <c r="AI44" s="14"/>
    </row>
    <row r="45" spans="1:35" x14ac:dyDescent="0.2">
      <c r="A45" s="2"/>
      <c r="X45" s="17"/>
      <c r="Y45" s="24" t="s">
        <v>7</v>
      </c>
      <c r="Z45" s="76">
        <f>P$23</f>
        <v>1.3308412238861083</v>
      </c>
      <c r="AA45" s="76"/>
      <c r="AB45" s="17"/>
      <c r="AC45" s="27" t="s">
        <v>7</v>
      </c>
      <c r="AD45" s="12">
        <f>N$23</f>
        <v>1861.65</v>
      </c>
      <c r="AE45" s="14"/>
      <c r="AF45" s="17"/>
      <c r="AG45" s="27" t="s">
        <v>7</v>
      </c>
      <c r="AH45" s="12">
        <f>Q$23</f>
        <v>1398.85206934296</v>
      </c>
      <c r="AI45" s="14"/>
    </row>
    <row r="46" spans="1:35" x14ac:dyDescent="0.2">
      <c r="A46" s="2"/>
      <c r="X46" s="17"/>
      <c r="Y46" s="24" t="s">
        <v>8</v>
      </c>
      <c r="Z46" s="76">
        <f>P$24</f>
        <v>1.3347896245861575</v>
      </c>
      <c r="AA46" s="76"/>
      <c r="AB46" s="17"/>
      <c r="AC46" s="27" t="s">
        <v>8</v>
      </c>
      <c r="AD46" s="12">
        <f>N$24</f>
        <v>1807.29</v>
      </c>
      <c r="AE46" s="14"/>
      <c r="AF46" s="17"/>
      <c r="AG46" s="27" t="s">
        <v>8</v>
      </c>
      <c r="AH46" s="12">
        <f>Q$24</f>
        <v>1353.9886486309317</v>
      </c>
      <c r="AI46" s="14"/>
    </row>
    <row r="47" spans="1:35" x14ac:dyDescent="0.2">
      <c r="A47" s="2"/>
      <c r="X47" s="17"/>
      <c r="Y47" s="24" t="s">
        <v>9</v>
      </c>
      <c r="Z47" s="76">
        <f>P$25</f>
        <v>1.3634950164731803</v>
      </c>
      <c r="AA47" s="76"/>
      <c r="AB47" s="17"/>
      <c r="AC47" s="27" t="s">
        <v>9</v>
      </c>
      <c r="AD47" s="12">
        <f>N$25</f>
        <v>1858.87</v>
      </c>
      <c r="AE47" s="14"/>
      <c r="AF47" s="17"/>
      <c r="AG47" s="27" t="s">
        <v>9</v>
      </c>
      <c r="AH47" s="12">
        <f>Q$25</f>
        <v>1363.3126469417966</v>
      </c>
      <c r="AI47" s="14"/>
    </row>
    <row r="48" spans="1:35" x14ac:dyDescent="0.2">
      <c r="A48" s="2"/>
      <c r="X48" s="17"/>
      <c r="Y48" s="24" t="s">
        <v>11</v>
      </c>
      <c r="Z48" s="76">
        <f>P$26</f>
        <v>1.3492893139977371</v>
      </c>
      <c r="AA48" s="76"/>
      <c r="AB48" s="17"/>
      <c r="AC48" s="27" t="s">
        <v>11</v>
      </c>
      <c r="AD48" s="12">
        <f>N$26</f>
        <v>1794.62</v>
      </c>
      <c r="AE48" s="14"/>
      <c r="AF48" s="17"/>
      <c r="AG48" s="27" t="s">
        <v>11</v>
      </c>
      <c r="AH48" s="12">
        <f>Q$26</f>
        <v>1330.048330911935</v>
      </c>
      <c r="AI48" s="14"/>
    </row>
    <row r="49" spans="1:35" ht="13.5" thickBot="1" x14ac:dyDescent="0.25">
      <c r="A49" s="2"/>
      <c r="X49" s="18"/>
      <c r="Y49" s="25" t="s">
        <v>13</v>
      </c>
      <c r="Z49" s="77">
        <f>P$27</f>
        <v>1.3703598474956913</v>
      </c>
      <c r="AA49" s="77"/>
      <c r="AB49" s="18"/>
      <c r="AC49" s="28" t="s">
        <v>13</v>
      </c>
      <c r="AD49" s="13">
        <f>N$27</f>
        <v>1784.08</v>
      </c>
      <c r="AE49" s="15"/>
      <c r="AF49" s="18"/>
      <c r="AG49" s="28" t="s">
        <v>13</v>
      </c>
      <c r="AH49" s="13">
        <f>Q$27</f>
        <v>1301.9062133645955</v>
      </c>
      <c r="AI49" s="15"/>
    </row>
    <row r="50" spans="1:35" x14ac:dyDescent="0.2">
      <c r="A50"/>
      <c r="B50"/>
      <c r="X50" s="16">
        <f>R10</f>
        <v>2014</v>
      </c>
      <c r="Y50" s="23" t="s">
        <v>4</v>
      </c>
      <c r="Z50" s="75">
        <f>T$16</f>
        <v>1.3610224106199906</v>
      </c>
      <c r="AA50" s="75">
        <f>AVERAGE(Z50:Z61)</f>
        <v>1.2260429115229261</v>
      </c>
      <c r="AB50" s="16">
        <f>X50</f>
        <v>2014</v>
      </c>
      <c r="AC50" s="26" t="s">
        <v>4</v>
      </c>
      <c r="AD50" s="11">
        <f>R$16</f>
        <v>1770.41</v>
      </c>
      <c r="AE50" s="11">
        <f>AVERAGE(AD50:AD61)</f>
        <v>1731.9714814814815</v>
      </c>
      <c r="AF50" s="16">
        <f>AB50</f>
        <v>2014</v>
      </c>
      <c r="AG50" s="26" t="s">
        <v>4</v>
      </c>
      <c r="AH50" s="11">
        <f>U$16</f>
        <v>1300.7941575286184</v>
      </c>
      <c r="AI50" s="11">
        <f>AVERAGE(AH50:AH61)</f>
        <v>1298.536026305462</v>
      </c>
    </row>
    <row r="51" spans="1:35" x14ac:dyDescent="0.2">
      <c r="A51"/>
      <c r="B51"/>
      <c r="X51" s="17"/>
      <c r="Y51" s="24" t="s">
        <v>5</v>
      </c>
      <c r="Z51" s="76">
        <f>T$17</f>
        <v>1.3658486307302773</v>
      </c>
      <c r="AA51" s="76"/>
      <c r="AB51" s="17"/>
      <c r="AC51" s="27" t="s">
        <v>5</v>
      </c>
      <c r="AD51" s="12">
        <f>R$17</f>
        <v>1736.6</v>
      </c>
      <c r="AE51" s="14"/>
      <c r="AF51" s="17"/>
      <c r="AG51" s="27" t="s">
        <v>5</v>
      </c>
      <c r="AH51" s="12">
        <f>U$17</f>
        <v>1271.4439659916732</v>
      </c>
      <c r="AI51" s="14"/>
    </row>
    <row r="52" spans="1:35" x14ac:dyDescent="0.2">
      <c r="A52"/>
      <c r="B52"/>
      <c r="X52" s="17"/>
      <c r="Y52" s="24" t="s">
        <v>6</v>
      </c>
      <c r="Z52" s="76">
        <f>T$18</f>
        <v>1.3822512364162789</v>
      </c>
      <c r="AA52" s="76"/>
      <c r="AB52" s="17"/>
      <c r="AC52" s="27" t="s">
        <v>6</v>
      </c>
      <c r="AD52" s="12">
        <f>R$18</f>
        <v>1746.02</v>
      </c>
      <c r="AE52" s="14"/>
      <c r="AF52" s="17"/>
      <c r="AG52" s="27" t="s">
        <v>6</v>
      </c>
      <c r="AH52" s="12">
        <f>U$18</f>
        <v>1263.17123399857</v>
      </c>
      <c r="AI52" s="14"/>
    </row>
    <row r="53" spans="1:35" x14ac:dyDescent="0.2">
      <c r="A53"/>
      <c r="B53"/>
      <c r="X53" s="17"/>
      <c r="Y53" s="24" t="s">
        <v>7</v>
      </c>
      <c r="Z53" s="76">
        <f>T$19</f>
        <v>1.3809940861788379</v>
      </c>
      <c r="AA53" s="76"/>
      <c r="AB53" s="17"/>
      <c r="AC53" s="27" t="s">
        <v>7</v>
      </c>
      <c r="AD53" s="12">
        <f>R$19</f>
        <v>1846.47</v>
      </c>
      <c r="AE53" s="14"/>
      <c r="AF53" s="17"/>
      <c r="AG53" s="27" t="s">
        <v>7</v>
      </c>
      <c r="AH53" s="12">
        <f>U$19</f>
        <v>1337.058585898161</v>
      </c>
      <c r="AI53" s="14"/>
    </row>
    <row r="54" spans="1:35" x14ac:dyDescent="0.2">
      <c r="A54"/>
      <c r="B54"/>
      <c r="X54" s="17"/>
      <c r="Y54" s="24" t="s">
        <v>6</v>
      </c>
      <c r="Z54" s="76">
        <f>T$20</f>
        <v>1.3726944444444447</v>
      </c>
      <c r="AA54" s="76"/>
      <c r="AB54" s="17"/>
      <c r="AC54" s="27" t="s">
        <v>6</v>
      </c>
      <c r="AD54" s="12">
        <f>R$20</f>
        <v>1792.5277777777778</v>
      </c>
      <c r="AE54" s="14"/>
      <c r="AF54" s="17"/>
      <c r="AG54" s="27" t="s">
        <v>6</v>
      </c>
      <c r="AH54" s="12">
        <f>U$20</f>
        <v>1305.8461662990467</v>
      </c>
      <c r="AI54" s="14"/>
    </row>
    <row r="55" spans="1:35" x14ac:dyDescent="0.2">
      <c r="A55"/>
      <c r="B55"/>
      <c r="X55" s="17"/>
      <c r="Y55" s="24" t="s">
        <v>4</v>
      </c>
      <c r="Z55" s="76">
        <f>T$21</f>
        <v>1.3592203034409591</v>
      </c>
      <c r="AA55" s="76"/>
      <c r="AB55" s="17"/>
      <c r="AC55" s="27" t="s">
        <v>4</v>
      </c>
      <c r="AD55" s="12">
        <f>R$21</f>
        <v>1866.88</v>
      </c>
      <c r="AE55" s="14"/>
      <c r="AF55" s="17"/>
      <c r="AG55" s="27" t="s">
        <v>4</v>
      </c>
      <c r="AH55" s="12">
        <f>U$21</f>
        <v>1373.4933147142267</v>
      </c>
      <c r="AI55" s="14"/>
    </row>
    <row r="56" spans="1:35" x14ac:dyDescent="0.2">
      <c r="A56"/>
      <c r="B56"/>
      <c r="X56" s="17"/>
      <c r="Y56" s="24" t="s">
        <v>4</v>
      </c>
      <c r="Z56" s="76">
        <f>T$22</f>
        <v>1.3536636957028678</v>
      </c>
      <c r="AA56" s="76"/>
      <c r="AB56" s="17"/>
      <c r="AC56" s="27" t="s">
        <v>4</v>
      </c>
      <c r="AD56" s="12">
        <f>R$22</f>
        <v>1968.25</v>
      </c>
      <c r="AE56" s="14"/>
      <c r="AF56" s="17"/>
      <c r="AG56" s="27" t="s">
        <v>4</v>
      </c>
      <c r="AH56" s="12">
        <f>U$22</f>
        <v>1454.0169809149077</v>
      </c>
      <c r="AI56" s="14"/>
    </row>
    <row r="57" spans="1:35" x14ac:dyDescent="0.2">
      <c r="A57"/>
      <c r="B57"/>
      <c r="X57" s="17"/>
      <c r="Y57" s="24" t="s">
        <v>7</v>
      </c>
      <c r="Z57" s="76">
        <f>T$23</f>
        <v>1.3321899307459535</v>
      </c>
      <c r="AA57" s="76"/>
      <c r="AB57" s="17"/>
      <c r="AC57" s="27" t="s">
        <v>7</v>
      </c>
      <c r="AD57" s="12">
        <f>R$23</f>
        <v>2037.45</v>
      </c>
      <c r="AE57" s="14"/>
      <c r="AF57" s="17"/>
      <c r="AG57" s="27" t="s">
        <v>7</v>
      </c>
      <c r="AH57" s="12">
        <f>U$23</f>
        <v>1529.3990391138443</v>
      </c>
      <c r="AI57" s="14"/>
    </row>
    <row r="58" spans="1:35" x14ac:dyDescent="0.2">
      <c r="A58"/>
      <c r="B58"/>
      <c r="X58" s="17"/>
      <c r="Y58" s="24" t="s">
        <v>8</v>
      </c>
      <c r="Z58" s="76">
        <f>T$24</f>
        <v>1.2901364959483912</v>
      </c>
      <c r="AA58" s="76"/>
      <c r="AB58" s="17"/>
      <c r="AC58" s="27" t="s">
        <v>8</v>
      </c>
      <c r="AD58" s="12">
        <f>R$24</f>
        <v>2022.84</v>
      </c>
      <c r="AE58" s="14"/>
      <c r="AF58" s="17"/>
      <c r="AG58" s="27" t="s">
        <v>8</v>
      </c>
      <c r="AH58" s="12">
        <f>U$24</f>
        <v>1567.9271196130233</v>
      </c>
      <c r="AI58" s="14"/>
    </row>
    <row r="59" spans="1:35" x14ac:dyDescent="0.2">
      <c r="A59"/>
      <c r="B59"/>
      <c r="X59" s="17"/>
      <c r="Y59" s="24" t="s">
        <v>9</v>
      </c>
      <c r="Z59" s="76">
        <f>T$25</f>
        <v>1.2672730398966023</v>
      </c>
      <c r="AA59" s="76"/>
      <c r="AB59" s="17"/>
      <c r="AC59" s="27" t="s">
        <v>9</v>
      </c>
      <c r="AD59" s="12">
        <f>R$25</f>
        <v>1955.61</v>
      </c>
      <c r="AE59" s="14"/>
      <c r="AF59" s="17"/>
      <c r="AG59" s="27" t="s">
        <v>9</v>
      </c>
      <c r="AH59" s="12">
        <f>U$25</f>
        <v>1543.1638947827371</v>
      </c>
      <c r="AI59" s="14"/>
    </row>
    <row r="60" spans="1:35" x14ac:dyDescent="0.2">
      <c r="A60"/>
      <c r="B60"/>
      <c r="X60" s="17"/>
      <c r="Y60" s="24" t="s">
        <v>11</v>
      </c>
      <c r="Z60" s="76">
        <f>T$26</f>
        <v>1.2472206641505128</v>
      </c>
      <c r="AA60" s="76"/>
      <c r="AB60" s="17"/>
      <c r="AC60" s="27" t="s">
        <v>11</v>
      </c>
      <c r="AD60" s="12">
        <f>R$26</f>
        <v>2040.6</v>
      </c>
      <c r="AE60" s="14"/>
      <c r="AF60" s="17"/>
      <c r="AG60" s="27" t="s">
        <v>11</v>
      </c>
      <c r="AH60" s="12">
        <f>U$26</f>
        <v>1636.1178568107362</v>
      </c>
      <c r="AI60" s="14"/>
    </row>
    <row r="61" spans="1:35" ht="13.5" thickBot="1" x14ac:dyDescent="0.25">
      <c r="A61"/>
      <c r="B61"/>
      <c r="X61" s="18"/>
      <c r="Y61" s="25" t="s">
        <v>13</v>
      </c>
      <c r="Z61" s="77">
        <f>T$27</f>
        <v>0</v>
      </c>
      <c r="AA61" s="77"/>
      <c r="AB61" s="18"/>
      <c r="AC61" s="28" t="s">
        <v>13</v>
      </c>
      <c r="AD61" s="13">
        <f>R$27</f>
        <v>0</v>
      </c>
      <c r="AE61" s="15"/>
      <c r="AF61" s="18"/>
      <c r="AG61" s="28" t="s">
        <v>13</v>
      </c>
      <c r="AH61" s="13">
        <f>U$27</f>
        <v>0</v>
      </c>
      <c r="AI61" s="15"/>
    </row>
    <row r="62" spans="1:35" x14ac:dyDescent="0.2">
      <c r="A62"/>
      <c r="B62"/>
      <c r="AA62" s="79"/>
    </row>
    <row r="63" spans="1:35" x14ac:dyDescent="0.2">
      <c r="A63"/>
      <c r="B63"/>
      <c r="AA63" s="79"/>
    </row>
    <row r="64" spans="1:35" x14ac:dyDescent="0.2">
      <c r="A64"/>
      <c r="B64"/>
      <c r="AA64" s="79"/>
    </row>
    <row r="65" spans="1:32" x14ac:dyDescent="0.2">
      <c r="A65"/>
      <c r="B65"/>
      <c r="AA65" s="79"/>
    </row>
    <row r="66" spans="1:32" x14ac:dyDescent="0.2">
      <c r="A66"/>
      <c r="B66"/>
      <c r="AA66" s="79"/>
    </row>
    <row r="67" spans="1:32" x14ac:dyDescent="0.2">
      <c r="A67"/>
      <c r="B67"/>
      <c r="AA67" s="79"/>
    </row>
    <row r="68" spans="1:32" x14ac:dyDescent="0.2">
      <c r="A68"/>
      <c r="B68"/>
    </row>
    <row r="69" spans="1:32" x14ac:dyDescent="0.2">
      <c r="A69"/>
      <c r="B69"/>
    </row>
    <row r="70" spans="1:32" x14ac:dyDescent="0.2">
      <c r="A70"/>
      <c r="B70"/>
    </row>
    <row r="71" spans="1:32" x14ac:dyDescent="0.2">
      <c r="A71"/>
      <c r="B71"/>
    </row>
    <row r="72" spans="1:32" x14ac:dyDescent="0.2">
      <c r="A72"/>
      <c r="B72"/>
    </row>
    <row r="73" spans="1:32" ht="13.5" thickBot="1" x14ac:dyDescent="0.25">
      <c r="A73"/>
      <c r="B73"/>
    </row>
    <row r="74" spans="1:32" x14ac:dyDescent="0.2">
      <c r="A74"/>
      <c r="B74"/>
      <c r="AF74" s="11">
        <f>AVERAGE(Z26:Z37)</f>
        <v>1.2856724042626926</v>
      </c>
    </row>
    <row r="75" spans="1:32" x14ac:dyDescent="0.2">
      <c r="A75"/>
      <c r="B75"/>
    </row>
    <row r="76" spans="1:32" x14ac:dyDescent="0.2">
      <c r="A76"/>
      <c r="B76"/>
    </row>
    <row r="77" spans="1:32" x14ac:dyDescent="0.2">
      <c r="A77"/>
      <c r="B77"/>
    </row>
    <row r="78" spans="1:32" x14ac:dyDescent="0.2">
      <c r="A78"/>
      <c r="B78"/>
    </row>
    <row r="79" spans="1:32" x14ac:dyDescent="0.2">
      <c r="A79"/>
      <c r="B79"/>
    </row>
    <row r="80" spans="1:3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</row>
    <row r="128" spans="1:2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</sheetData>
  <mergeCells count="6">
    <mergeCell ref="Y1:Z1"/>
    <mergeCell ref="R10:U10"/>
    <mergeCell ref="N10:Q10"/>
    <mergeCell ref="B10:E10"/>
    <mergeCell ref="F10:I10"/>
    <mergeCell ref="J10:M10"/>
  </mergeCells>
  <phoneticPr fontId="0" type="noConversion"/>
  <printOptions horizontalCentered="1" verticalCentered="1" gridLinesSet="0"/>
  <pageMargins left="0" right="0" top="0.19685039370078741" bottom="0.19685039370078741" header="0.51181102362204722" footer="0.51181102362204722"/>
  <pageSetup paperSize="9" scale="82" orientation="landscape" horizontalDpi="300" verticalDpi="300" r:id="rId1"/>
  <headerFooter alignWithMargins="0">
    <oddHeader>&amp;L&amp;B&amp;IALMET&amp;R&amp;"Times"&amp;8&amp;B&amp;D 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LME  ALU  RECAPITULATIF</vt:lpstr>
      <vt:lpstr>ALU $</vt:lpstr>
      <vt:lpstr>€ en $</vt:lpstr>
      <vt:lpstr>ALU EURO</vt:lpstr>
      <vt:lpstr>'LME  ALU  RECAPITULATIF'!Zone_d_impression</vt:lpstr>
    </vt:vector>
  </TitlesOfParts>
  <Company>ALMET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SW_ASG_DAF26</dc:creator>
  <cp:lastModifiedBy>Jérémy CALLEJON</cp:lastModifiedBy>
  <cp:lastPrinted>2014-11-03T07:55:13Z</cp:lastPrinted>
  <dcterms:created xsi:type="dcterms:W3CDTF">1996-12-11T15:21:43Z</dcterms:created>
  <dcterms:modified xsi:type="dcterms:W3CDTF">2022-05-06T07:41:55Z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341118D3">
    <vt:lpwstr/>
  </property>
  <property fmtid="{D5CDD505-2E9C-101B-9397-08002B2CF9AE}" pid="13" name="IVID1F640B07">
    <vt:lpwstr/>
  </property>
  <property fmtid="{D5CDD505-2E9C-101B-9397-08002B2CF9AE}" pid="14" name="IVID256611F8">
    <vt:lpwstr/>
  </property>
  <property fmtid="{D5CDD505-2E9C-101B-9397-08002B2CF9AE}" pid="15" name="IVID1C8015DC">
    <vt:lpwstr/>
  </property>
  <property fmtid="{D5CDD505-2E9C-101B-9397-08002B2CF9AE}" pid="16" name="IVIDCC18BE74">
    <vt:lpwstr/>
  </property>
  <property fmtid="{D5CDD505-2E9C-101B-9397-08002B2CF9AE}" pid="17" name="IVIDE2371486">
    <vt:lpwstr/>
  </property>
  <property fmtid="{D5CDD505-2E9C-101B-9397-08002B2CF9AE}" pid="18" name="IVID2B5517DC">
    <vt:lpwstr/>
  </property>
  <property fmtid="{D5CDD505-2E9C-101B-9397-08002B2CF9AE}" pid="19" name="IVID2C5E16FF">
    <vt:lpwstr/>
  </property>
  <property fmtid="{D5CDD505-2E9C-101B-9397-08002B2CF9AE}" pid="20" name="IVID9C0C3C55">
    <vt:lpwstr/>
  </property>
  <property fmtid="{D5CDD505-2E9C-101B-9397-08002B2CF9AE}" pid="21" name="IVID88953C27">
    <vt:lpwstr/>
  </property>
  <property fmtid="{D5CDD505-2E9C-101B-9397-08002B2CF9AE}" pid="22" name="IVIDCC85D54">
    <vt:lpwstr/>
  </property>
  <property fmtid="{D5CDD505-2E9C-101B-9397-08002B2CF9AE}" pid="23" name="IVID314A1CE2">
    <vt:lpwstr/>
  </property>
  <property fmtid="{D5CDD505-2E9C-101B-9397-08002B2CF9AE}" pid="24" name="IVIDD0133096">
    <vt:lpwstr/>
  </property>
  <property fmtid="{D5CDD505-2E9C-101B-9397-08002B2CF9AE}" pid="25" name="IVIDB80A530D">
    <vt:lpwstr/>
  </property>
  <property fmtid="{D5CDD505-2E9C-101B-9397-08002B2CF9AE}" pid="26" name="IVID987588B7">
    <vt:lpwstr/>
  </property>
  <property fmtid="{D5CDD505-2E9C-101B-9397-08002B2CF9AE}" pid="27" name="IVID427017FC">
    <vt:lpwstr/>
  </property>
  <property fmtid="{D5CDD505-2E9C-101B-9397-08002B2CF9AE}" pid="28" name="IVID141E15E6">
    <vt:lpwstr/>
  </property>
  <property fmtid="{D5CDD505-2E9C-101B-9397-08002B2CF9AE}" pid="29" name="IVID1C5C16DC">
    <vt:lpwstr/>
  </property>
  <property fmtid="{D5CDD505-2E9C-101B-9397-08002B2CF9AE}" pid="30" name="IVID85F13D0">
    <vt:lpwstr/>
  </property>
  <property fmtid="{D5CDD505-2E9C-101B-9397-08002B2CF9AE}" pid="31" name="IVIDF8E61E2A">
    <vt:lpwstr/>
  </property>
  <property fmtid="{D5CDD505-2E9C-101B-9397-08002B2CF9AE}" pid="32" name="IVID286C13DF">
    <vt:lpwstr/>
  </property>
  <property fmtid="{D5CDD505-2E9C-101B-9397-08002B2CF9AE}" pid="33" name="IVID302816EE">
    <vt:lpwstr/>
  </property>
</Properties>
</file>